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fileSharing readOnlyRecommended="1"/>
  <workbookPr codeName="ThisWorkbook" defaultThemeVersion="124226"/>
  <bookViews>
    <workbookView xWindow="120" yWindow="60" windowWidth="15600" windowHeight="8445"/>
  </bookViews>
  <sheets>
    <sheet name="Instructions" sheetId="8" r:id="rId1"/>
    <sheet name="Y6 Ready!" sheetId="9" r:id="rId2"/>
    <sheet name=" Y6 Steady!" sheetId="1" r:id="rId3"/>
    <sheet name="Y6 Go!" sheetId="5" r:id="rId4"/>
    <sheet name="Target Lists Printout" sheetId="6" r:id="rId5"/>
    <sheet name="Times Tables Booster" sheetId="10" r:id="rId6"/>
  </sheets>
  <calcPr calcId="145621" calcMode="manual"/>
</workbook>
</file>

<file path=xl/calcChain.xml><?xml version="1.0" encoding="utf-8"?>
<calcChain xmlns="http://schemas.openxmlformats.org/spreadsheetml/2006/main">
  <c r="F18" i="10" l="1"/>
  <c r="C18" i="10"/>
  <c r="F17" i="10"/>
  <c r="C17" i="10"/>
  <c r="F16" i="10"/>
  <c r="C16" i="10"/>
  <c r="F15" i="10"/>
  <c r="C15" i="10"/>
  <c r="F14" i="10"/>
  <c r="C14" i="10"/>
  <c r="F12" i="10"/>
  <c r="C12" i="10"/>
  <c r="F11" i="10"/>
  <c r="C11" i="10"/>
  <c r="F10" i="10"/>
  <c r="C10" i="10"/>
  <c r="F9" i="10"/>
  <c r="C9" i="10"/>
  <c r="F8" i="10"/>
  <c r="C8" i="10"/>
  <c r="F7" i="10"/>
  <c r="C7" i="10"/>
  <c r="F6" i="10"/>
  <c r="C6" i="10"/>
  <c r="F5" i="10"/>
  <c r="C5" i="10"/>
  <c r="F4" i="10"/>
  <c r="C4" i="10"/>
  <c r="F3" i="10"/>
  <c r="C3" i="10"/>
  <c r="C25" i="9"/>
  <c r="D24" i="9"/>
  <c r="C23" i="9"/>
  <c r="F22" i="9"/>
  <c r="C21" i="9"/>
  <c r="C20" i="9"/>
  <c r="H19" i="9"/>
  <c r="C18" i="9"/>
  <c r="C17" i="9"/>
  <c r="E16" i="9"/>
  <c r="C16" i="9"/>
  <c r="C15" i="9"/>
  <c r="E14" i="9"/>
  <c r="D13" i="9"/>
  <c r="D12" i="9"/>
  <c r="H11" i="9"/>
  <c r="G11" i="9"/>
  <c r="F11" i="9"/>
  <c r="E11" i="9"/>
  <c r="D10" i="9"/>
  <c r="P9" i="9"/>
  <c r="D9" i="9"/>
  <c r="G8" i="9"/>
  <c r="C7" i="9"/>
  <c r="O6" i="9"/>
  <c r="C5" i="9"/>
  <c r="F4" i="9"/>
  <c r="F3" i="9"/>
  <c r="C3" i="9"/>
  <c r="P8" i="5"/>
  <c r="E17" i="5"/>
  <c r="C17" i="1"/>
  <c r="H25" i="1"/>
  <c r="C14" i="1"/>
  <c r="D23" i="5"/>
  <c r="G24" i="5"/>
  <c r="D18" i="5"/>
  <c r="G17" i="5"/>
  <c r="C17" i="5"/>
  <c r="C15" i="5"/>
  <c r="C14" i="5"/>
  <c r="C11" i="1"/>
  <c r="F13" i="5"/>
  <c r="C12" i="5"/>
  <c r="F25" i="5"/>
  <c r="O27" i="5"/>
  <c r="M25" i="5"/>
  <c r="O23" i="5"/>
  <c r="H10" i="5"/>
  <c r="G10" i="5"/>
  <c r="F10" i="5"/>
  <c r="E10" i="5"/>
  <c r="O16" i="5"/>
  <c r="E5" i="5"/>
  <c r="C4" i="5"/>
  <c r="F19" i="5"/>
  <c r="E3" i="5"/>
  <c r="C16" i="5"/>
  <c r="F12" i="5"/>
  <c r="G9" i="5"/>
  <c r="G8" i="5"/>
  <c r="D8" i="5"/>
  <c r="C5" i="5"/>
  <c r="F26" i="5"/>
  <c r="C26" i="5"/>
  <c r="F22" i="5"/>
  <c r="C22" i="5"/>
  <c r="F21" i="5"/>
  <c r="G20" i="5"/>
  <c r="C20" i="5"/>
  <c r="N25" i="1"/>
  <c r="F26" i="1"/>
  <c r="D26" i="1"/>
  <c r="F25" i="1"/>
  <c r="G24" i="1"/>
  <c r="E23" i="1"/>
  <c r="F22" i="1"/>
  <c r="C22" i="1"/>
  <c r="F21" i="1"/>
  <c r="F20" i="1"/>
  <c r="C20" i="1"/>
  <c r="G19" i="1"/>
  <c r="E19" i="1"/>
  <c r="F17" i="1"/>
  <c r="C16" i="1"/>
  <c r="F18" i="1"/>
  <c r="D18" i="1"/>
  <c r="C15" i="1"/>
  <c r="C13" i="1"/>
  <c r="F12" i="1"/>
  <c r="E10" i="1"/>
  <c r="C10" i="1"/>
  <c r="E3" i="1"/>
  <c r="C4" i="1"/>
  <c r="G9" i="1"/>
  <c r="G8" i="1"/>
  <c r="O11" i="1"/>
  <c r="N9" i="1"/>
  <c r="C6" i="1"/>
  <c r="E5" i="1"/>
  <c r="C5" i="1"/>
</calcChain>
</file>

<file path=xl/sharedStrings.xml><?xml version="1.0" encoding="utf-8"?>
<sst xmlns="http://schemas.openxmlformats.org/spreadsheetml/2006/main" count="436" uniqueCount="218">
  <si>
    <t>x</t>
  </si>
  <si>
    <t>?</t>
  </si>
  <si>
    <t>/10</t>
  </si>
  <si>
    <t>+</t>
  </si>
  <si>
    <t>metres in cm</t>
  </si>
  <si>
    <t xml:space="preserve">out of </t>
  </si>
  <si>
    <t>m</t>
  </si>
  <si>
    <t>m ?</t>
  </si>
  <si>
    <t>add</t>
  </si>
  <si>
    <t>add 12</t>
  </si>
  <si>
    <t>ü</t>
  </si>
  <si>
    <t>as a decimal        ?</t>
  </si>
  <si>
    <t xml:space="preserve">Divide </t>
  </si>
  <si>
    <t>by</t>
  </si>
  <si>
    <t>by 8</t>
  </si>
  <si>
    <t>multiplied by 1000</t>
  </si>
  <si>
    <t xml:space="preserve">Subtract </t>
  </si>
  <si>
    <t>from 800</t>
  </si>
  <si>
    <t xml:space="preserve">added to half of </t>
  </si>
  <si>
    <t>then double the answer</t>
  </si>
  <si>
    <t>a.m tomorrow?</t>
  </si>
  <si>
    <t>hours</t>
  </si>
  <si>
    <t>What is 1 minus</t>
  </si>
  <si>
    <t>zero</t>
  </si>
  <si>
    <t>point zero</t>
  </si>
  <si>
    <t xml:space="preserve">and </t>
  </si>
  <si>
    <t>what is the value of 3k+n   ?</t>
  </si>
  <si>
    <t>red</t>
  </si>
  <si>
    <t>blue</t>
  </si>
  <si>
    <t>yellow</t>
  </si>
  <si>
    <t xml:space="preserve">green </t>
  </si>
  <si>
    <t>squared plus</t>
  </si>
  <si>
    <t>squared?</t>
  </si>
  <si>
    <t xml:space="preserve"> cost of</t>
  </si>
  <si>
    <t>pence</t>
  </si>
  <si>
    <t>Double</t>
  </si>
  <si>
    <t>Double zero point</t>
  </si>
  <si>
    <t xml:space="preserve">What is </t>
  </si>
  <si>
    <t xml:space="preserve">Josh has £5, and buys a comic for </t>
  </si>
  <si>
    <t xml:space="preserve">Multiply </t>
  </si>
  <si>
    <t>What is half of</t>
  </si>
  <si>
    <t>pence, what change should he get?</t>
  </si>
  <si>
    <t>What number is halfway between</t>
  </si>
  <si>
    <t>What is the area of the square opposite?</t>
  </si>
  <si>
    <t>pens?                       £</t>
  </si>
  <si>
    <t>Pens cost £</t>
  </si>
  <si>
    <t>1/</t>
  </si>
  <si>
    <t>What is</t>
  </si>
  <si>
    <t>3/</t>
  </si>
  <si>
    <t>/</t>
  </si>
  <si>
    <t>4x + 4</t>
  </si>
  <si>
    <t>=</t>
  </si>
  <si>
    <t>Solve the equation</t>
  </si>
  <si>
    <r>
      <t>what is the value of 2a</t>
    </r>
    <r>
      <rPr>
        <vertAlign val="superscript"/>
        <sz val="16"/>
        <color theme="1"/>
        <rFont val="Calibri"/>
        <family val="2"/>
        <scheme val="minor"/>
      </rPr>
      <t>2</t>
    </r>
    <r>
      <rPr>
        <sz val="16"/>
        <color theme="1"/>
        <rFont val="Calibri"/>
        <family val="2"/>
        <scheme val="minor"/>
      </rPr>
      <t>+3b   ?</t>
    </r>
  </si>
  <si>
    <t>multiply 1 digit by 2- digits</t>
  </si>
  <si>
    <t>fractions to decimals</t>
  </si>
  <si>
    <t>add 3 digit numbers</t>
  </si>
  <si>
    <t>area of a triangle</t>
  </si>
  <si>
    <t>probability</t>
  </si>
  <si>
    <t>adding 3 numbers</t>
  </si>
  <si>
    <t>subtract from £5</t>
  </si>
  <si>
    <t>divide 3 digit number</t>
  </si>
  <si>
    <t>place value x1000</t>
  </si>
  <si>
    <t>subtraction</t>
  </si>
  <si>
    <t>doubling twice</t>
  </si>
  <si>
    <t>time difference</t>
  </si>
  <si>
    <t>multiply decimal by whole</t>
  </si>
  <si>
    <t>subtract a decimal</t>
  </si>
  <si>
    <t>algebra substitution</t>
  </si>
  <si>
    <t>double decimals</t>
  </si>
  <si>
    <t>pie charts</t>
  </si>
  <si>
    <t>midpoint of numbers</t>
  </si>
  <si>
    <t>square numbers</t>
  </si>
  <si>
    <t>area</t>
  </si>
  <si>
    <t>place value</t>
  </si>
  <si>
    <t>multiply decimals</t>
  </si>
  <si>
    <t>perimeter in reverse</t>
  </si>
  <si>
    <t>/ 20</t>
  </si>
  <si>
    <t>X</t>
  </si>
  <si>
    <t>Convert</t>
  </si>
  <si>
    <t>adding decimals</t>
  </si>
  <si>
    <t>multiply fractions</t>
  </si>
  <si>
    <t>algebraic substitution</t>
  </si>
  <si>
    <t>a</t>
  </si>
  <si>
    <t xml:space="preserve">missing angle </t>
  </si>
  <si>
    <t>mean average</t>
  </si>
  <si>
    <t>What is the area of the trapezium opposite?</t>
  </si>
  <si>
    <t>area of a trapezium</t>
  </si>
  <si>
    <t>Calculate the volume of the cube opposite</t>
  </si>
  <si>
    <t>volume</t>
  </si>
  <si>
    <t>Calculate the surface area of the cube opposite</t>
  </si>
  <si>
    <t>surface area</t>
  </si>
  <si>
    <r>
      <t>units</t>
    </r>
    <r>
      <rPr>
        <vertAlign val="superscript"/>
        <sz val="14"/>
        <color theme="0"/>
        <rFont val="Comic Sans MS"/>
        <family val="4"/>
      </rPr>
      <t>3</t>
    </r>
  </si>
  <si>
    <r>
      <t>units</t>
    </r>
    <r>
      <rPr>
        <vertAlign val="superscript"/>
        <sz val="14"/>
        <color theme="0"/>
        <rFont val="Comic Sans MS"/>
        <family val="4"/>
      </rPr>
      <t>2</t>
    </r>
  </si>
  <si>
    <t>money problems</t>
  </si>
  <si>
    <t>midpoints</t>
  </si>
  <si>
    <t>Split      £</t>
  </si>
  <si>
    <t>:</t>
  </si>
  <si>
    <t>in the ratio 2:3</t>
  </si>
  <si>
    <t>ratio</t>
  </si>
  <si>
    <t>Increase      £</t>
  </si>
  <si>
    <t>by 10%</t>
  </si>
  <si>
    <t>£</t>
  </si>
  <si>
    <t>percentage increase</t>
  </si>
  <si>
    <t>solving equations</t>
  </si>
  <si>
    <t>Fraction of a quantity</t>
  </si>
  <si>
    <t>5(x + 1)</t>
  </si>
  <si>
    <t>solving equations with brackets</t>
  </si>
  <si>
    <t>substitution</t>
  </si>
  <si>
    <t>How many hours from</t>
  </si>
  <si>
    <t xml:space="preserve">What's the value of </t>
  </si>
  <si>
    <t>Calculate</t>
  </si>
  <si>
    <t>What is the area of the triangle opposite?</t>
  </si>
  <si>
    <t>What number is halfway between -14  &amp;</t>
  </si>
  <si>
    <t>Work out the mean of</t>
  </si>
  <si>
    <t xml:space="preserve">If the probability of it raining tommorow is </t>
  </si>
  <si>
    <t>each, what's the</t>
  </si>
  <si>
    <t>multiply 2-digit by decimal</t>
  </si>
  <si>
    <t>pens?                                       £</t>
  </si>
  <si>
    <t>What is the side length in a square with perimeter</t>
  </si>
  <si>
    <t>to a decimal</t>
  </si>
  <si>
    <t>What is 1  minus</t>
  </si>
  <si>
    <t xml:space="preserve">   point zero</t>
  </si>
  <si>
    <t>What is         2/3 of</t>
  </si>
  <si>
    <t>what is the value of 3(k+n)   ?</t>
  </si>
  <si>
    <t>when k  =</t>
  </si>
  <si>
    <t>n  =</t>
  </si>
  <si>
    <t xml:space="preserve">The pie chart opposite shows favourite colours of </t>
  </si>
  <si>
    <t>children. How many chose red?</t>
  </si>
  <si>
    <t>x =</t>
  </si>
  <si>
    <t>Question 25</t>
  </si>
  <si>
    <t>Question 9</t>
  </si>
  <si>
    <t>Question 4 and 5</t>
  </si>
  <si>
    <t>Look at the diagram. What is the size of the angle marked a?</t>
  </si>
  <si>
    <t>when b =</t>
  </si>
  <si>
    <t>a =</t>
  </si>
  <si>
    <t>what is the P(not raining)?</t>
  </si>
  <si>
    <t>when k =</t>
  </si>
  <si>
    <t>n =</t>
  </si>
  <si>
    <t>convert distances</t>
  </si>
  <si>
    <t>halve whole numbers</t>
  </si>
  <si>
    <t>BIDMAS / BODMAS</t>
  </si>
  <si>
    <t>question 5</t>
  </si>
  <si>
    <t>question 22</t>
  </si>
  <si>
    <t>question 25</t>
  </si>
  <si>
    <t>cm</t>
  </si>
  <si>
    <r>
      <t>units</t>
    </r>
    <r>
      <rPr>
        <vertAlign val="superscript"/>
        <sz val="13"/>
        <color theme="0"/>
        <rFont val="Comic Sans MS"/>
        <family val="4"/>
      </rPr>
      <t>2</t>
    </r>
  </si>
  <si>
    <t>Type your answers straight into the answer boxes. When you get an answer correct it will turn green!</t>
  </si>
  <si>
    <t>out to pupils to take home. This sheet works offline so can be completed on any machine which has excel.</t>
  </si>
  <si>
    <t>This resource can be used independently by pupils, put on the white board as a class activity or even given</t>
  </si>
  <si>
    <t>Instructions</t>
  </si>
  <si>
    <t>This is macro free for compatability on school networks.  To generate a new set of questions click formulas on the top tabs. Then click calculate now!</t>
  </si>
  <si>
    <t>Copy this workbook onto the shared area to give everyone access.</t>
  </si>
  <si>
    <r>
      <t>You can print out your answers when you are finished (</t>
    </r>
    <r>
      <rPr>
        <b/>
        <sz val="12"/>
        <color theme="1"/>
        <rFont val="Arial Narrow"/>
        <family val="2"/>
      </rPr>
      <t>make sure that you only print sheet 1!)</t>
    </r>
  </si>
  <si>
    <t xml:space="preserve">multiplied by </t>
  </si>
  <si>
    <t>How many grams are there in</t>
  </si>
  <si>
    <t>kilograms?</t>
  </si>
  <si>
    <t>g</t>
  </si>
  <si>
    <t>Divide</t>
  </si>
  <si>
    <t>by 10</t>
  </si>
  <si>
    <t>What is the perimeter of the rectangle opposite?</t>
  </si>
  <si>
    <t>units</t>
  </si>
  <si>
    <t>How many millimetres are there in</t>
  </si>
  <si>
    <t>centimetres?</t>
  </si>
  <si>
    <t>mm</t>
  </si>
  <si>
    <t>Sweets cost   £</t>
  </si>
  <si>
    <t>per bag. What is the cost of 2 bags?                       £</t>
  </si>
  <si>
    <t>Look at the numbers</t>
  </si>
  <si>
    <t>ADD THEM!!</t>
  </si>
  <si>
    <t xml:space="preserve">What is 25% of </t>
  </si>
  <si>
    <t>What is 1/10 of</t>
  </si>
  <si>
    <t xml:space="preserve"> </t>
  </si>
  <si>
    <t>What temperature is 12 degrees lower than</t>
  </si>
  <si>
    <t>degrees?</t>
  </si>
  <si>
    <t>degrees</t>
  </si>
  <si>
    <t>Subtract</t>
  </si>
  <si>
    <t>from 200</t>
  </si>
  <si>
    <t xml:space="preserve">Tilly has £1, and buys a badge for </t>
  </si>
  <si>
    <t>pence, what change should she get?</t>
  </si>
  <si>
    <t>p</t>
  </si>
  <si>
    <t>Change</t>
  </si>
  <si>
    <t>litres into millilitres</t>
  </si>
  <si>
    <t>ml</t>
  </si>
  <si>
    <t>What is 50% of</t>
  </si>
  <si>
    <t>Out of 50 as a percentage?</t>
  </si>
  <si>
    <t>%</t>
  </si>
  <si>
    <t>times tables</t>
  </si>
  <si>
    <t>convert weight</t>
  </si>
  <si>
    <t>place value /10</t>
  </si>
  <si>
    <t>perimeter</t>
  </si>
  <si>
    <t>doubling</t>
  </si>
  <si>
    <t>convert length</t>
  </si>
  <si>
    <t>halving</t>
  </si>
  <si>
    <t>addition</t>
  </si>
  <si>
    <t>find 25%</t>
  </si>
  <si>
    <t>find 1/10</t>
  </si>
  <si>
    <t>multiply 1 digit by 2 digit</t>
  </si>
  <si>
    <t>addition 3 digits</t>
  </si>
  <si>
    <t>temperature</t>
  </si>
  <si>
    <t>place value *1000</t>
  </si>
  <si>
    <t>giving change</t>
  </si>
  <si>
    <t>convert capacity</t>
  </si>
  <si>
    <t>rounding</t>
  </si>
  <si>
    <t>fraction to %</t>
  </si>
  <si>
    <t>y6 support (L3) READY!</t>
  </si>
  <si>
    <t>y6 main (L4-5) STEADY!</t>
  </si>
  <si>
    <t>y6 extension (L6) GO!</t>
  </si>
  <si>
    <t>The questions are differentiated for 3 levels of difficulty. choose your level on the tabs at the base ready, steady, go!.</t>
  </si>
  <si>
    <t>The final tab contains a list of targets associated with each question.</t>
  </si>
  <si>
    <t>Work out half of</t>
  </si>
  <si>
    <t>How much for</t>
  </si>
  <si>
    <t>each.</t>
  </si>
  <si>
    <t xml:space="preserve">On a normal dice, what's the probability of rolling a </t>
  </si>
  <si>
    <t>p.m today, to</t>
  </si>
  <si>
    <t>What's the side length in a square with perimeter</t>
  </si>
  <si>
    <t>Extension questions!</t>
  </si>
  <si>
    <t>times</t>
  </si>
  <si>
    <t>lots 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</si>
</sst>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:ss;@"/>
  </numFmts>
  <fonts count="7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omic Sans MS"/>
      <family val="4"/>
    </font>
    <font>
      <sz val="18"/>
      <color theme="1"/>
      <name val="Calibri"/>
      <family val="2"/>
      <scheme val="minor"/>
    </font>
    <font>
      <u/>
      <sz val="11"/>
      <color theme="1"/>
      <name val="Rockwell Extra Bold"/>
      <family val="1"/>
    </font>
    <font>
      <u/>
      <sz val="14"/>
      <color theme="1"/>
      <name val="Rockwell Extra Bold"/>
      <family val="1"/>
    </font>
    <font>
      <b/>
      <sz val="12"/>
      <name val="Arial Rounded MT Bold"/>
      <family val="2"/>
    </font>
    <font>
      <sz val="12"/>
      <color theme="1"/>
      <name val="Comic Sans MS"/>
      <family val="4"/>
    </font>
    <font>
      <b/>
      <sz val="11"/>
      <name val="Arial Rounded MT Bold"/>
      <family val="2"/>
    </font>
    <font>
      <u/>
      <sz val="12"/>
      <color theme="1"/>
      <name val="Rockwell Extra Bold"/>
      <family val="1"/>
    </font>
    <font>
      <b/>
      <sz val="18"/>
      <color theme="0"/>
      <name val="Calibri"/>
      <family val="2"/>
      <scheme val="minor"/>
    </font>
    <font>
      <sz val="11"/>
      <color rgb="FF660066"/>
      <name val="Calibri"/>
      <family val="2"/>
      <scheme val="minor"/>
    </font>
    <font>
      <sz val="11"/>
      <color rgb="FF0070C0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omic Sans MS"/>
      <family val="4"/>
    </font>
    <font>
      <vertAlign val="superscript"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5"/>
      <color theme="1"/>
      <name val="Arial"/>
      <family val="2"/>
    </font>
    <font>
      <b/>
      <sz val="10"/>
      <color theme="1"/>
      <name val="Wingdings"/>
      <charset val="2"/>
    </font>
    <font>
      <sz val="18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u/>
      <sz val="14"/>
      <color theme="0"/>
      <name val="Rockwell Extra Bold"/>
      <family val="1"/>
    </font>
    <font>
      <sz val="14"/>
      <color theme="0"/>
      <name val="Comic Sans MS"/>
      <family val="4"/>
    </font>
    <font>
      <vertAlign val="superscript"/>
      <sz val="14"/>
      <color theme="0"/>
      <name val="Comic Sans MS"/>
      <family val="4"/>
    </font>
    <font>
      <sz val="18"/>
      <color rgb="FFFF000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2"/>
      <name val="Comic Sans MS"/>
      <family val="4"/>
    </font>
    <font>
      <sz val="12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1"/>
      <name val="Comic Sans MS"/>
      <family val="4"/>
    </font>
    <font>
      <sz val="11"/>
      <color theme="1"/>
      <name val="Comic Sans MS"/>
      <family val="4"/>
    </font>
    <font>
      <sz val="14"/>
      <color rgb="FF0070C0"/>
      <name val="Wingdings"/>
      <charset val="2"/>
    </font>
    <font>
      <sz val="14.5"/>
      <color theme="1"/>
      <name val="Calibri"/>
      <family val="2"/>
      <scheme val="minor"/>
    </font>
    <font>
      <sz val="14"/>
      <color theme="3" tint="-0.499984740745262"/>
      <name val="Wingdings"/>
      <charset val="2"/>
    </font>
    <font>
      <b/>
      <sz val="11"/>
      <name val="Calibri"/>
      <family val="2"/>
      <scheme val="minor"/>
    </font>
    <font>
      <b/>
      <sz val="18"/>
      <color theme="0"/>
      <name val="Arial"/>
      <family val="2"/>
    </font>
    <font>
      <b/>
      <sz val="18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3"/>
      <color theme="0"/>
      <name val="Comic Sans MS"/>
      <family val="4"/>
    </font>
    <font>
      <vertAlign val="superscript"/>
      <sz val="13"/>
      <color theme="0"/>
      <name val="Comic Sans MS"/>
      <family val="4"/>
    </font>
    <font>
      <b/>
      <sz val="13"/>
      <color theme="0"/>
      <name val="Comic Sans MS"/>
      <family val="4"/>
    </font>
    <font>
      <sz val="26"/>
      <color rgb="FFFFFF00"/>
      <name val="Wingdings"/>
      <charset val="2"/>
    </font>
    <font>
      <sz val="12"/>
      <color rgb="FFFFFF00"/>
      <name val="Arial"/>
      <family val="2"/>
    </font>
    <font>
      <sz val="18"/>
      <color rgb="FFFFFF00"/>
      <name val="Arial Rounded MT Bold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4"/>
      <name val="Comic Sans MS"/>
      <family val="4"/>
    </font>
    <font>
      <u/>
      <sz val="13"/>
      <color theme="1"/>
      <name val="Comic Sans MS"/>
      <family val="4"/>
    </font>
    <font>
      <sz val="17"/>
      <name val="Arial"/>
      <family val="2"/>
    </font>
    <font>
      <sz val="13"/>
      <color rgb="FF9933FF"/>
      <name val="Comic Sans MS"/>
      <family val="4"/>
    </font>
    <font>
      <sz val="13"/>
      <color theme="1"/>
      <name val="Comic Sans MS"/>
      <family val="4"/>
    </font>
    <font>
      <sz val="11"/>
      <color rgb="FF7030A0"/>
      <name val="Calibri"/>
      <family val="2"/>
      <scheme val="minor"/>
    </font>
    <font>
      <b/>
      <sz val="17"/>
      <name val="Arial"/>
      <family val="2"/>
    </font>
    <font>
      <sz val="20"/>
      <color theme="0"/>
      <name val="Calibri"/>
      <family val="2"/>
      <scheme val="minor"/>
    </font>
    <font>
      <sz val="16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6"/>
      <name val="Comic Sans MS"/>
      <family val="4"/>
    </font>
    <font>
      <sz val="18"/>
      <color theme="1"/>
      <name val="Comic Sans MS"/>
      <family val="4"/>
    </font>
    <font>
      <b/>
      <sz val="14"/>
      <color theme="1"/>
      <name val="Comic Sans MS"/>
      <family val="4"/>
    </font>
    <font>
      <sz val="14"/>
      <color rgb="FFCC0066"/>
      <name val="Wingdings"/>
      <charset val="2"/>
    </font>
    <font>
      <sz val="18"/>
      <color rgb="FFFFFF00"/>
      <name val="Comic Sans MS"/>
      <family val="4"/>
    </font>
    <font>
      <b/>
      <sz val="12"/>
      <color theme="1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4FD1FF"/>
        <bgColor indexed="64"/>
      </patternFill>
    </fill>
    <fill>
      <patternFill patternType="solid">
        <fgColor rgb="FFFD6FD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0" fillId="4" borderId="0" xfId="0" applyFill="1" applyAlignment="1">
      <alignment horizontal="left"/>
    </xf>
    <xf numFmtId="0" fontId="4" fillId="4" borderId="0" xfId="0" applyFont="1" applyFill="1" applyAlignment="1">
      <alignment horizontal="left"/>
    </xf>
    <xf numFmtId="0" fontId="4" fillId="4" borderId="0" xfId="0" applyFont="1" applyFill="1"/>
    <xf numFmtId="0" fontId="5" fillId="4" borderId="0" xfId="0" applyFont="1" applyFill="1"/>
    <xf numFmtId="0" fontId="0" fillId="4" borderId="0" xfId="0" applyFill="1"/>
    <xf numFmtId="0" fontId="3" fillId="4" borderId="0" xfId="0" applyFont="1" applyFill="1"/>
    <xf numFmtId="0" fontId="1" fillId="4" borderId="0" xfId="0" applyFont="1" applyFill="1"/>
    <xf numFmtId="164" fontId="3" fillId="4" borderId="0" xfId="0" applyNumberFormat="1" applyFont="1" applyFill="1" applyBorder="1"/>
    <xf numFmtId="0" fontId="11" fillId="4" borderId="0" xfId="0" applyFont="1" applyFill="1"/>
    <xf numFmtId="0" fontId="12" fillId="4" borderId="0" xfId="0" applyFont="1" applyFill="1"/>
    <xf numFmtId="0" fontId="10" fillId="4" borderId="0" xfId="0" applyFont="1" applyFill="1" applyAlignment="1">
      <alignment horizontal="left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right"/>
    </xf>
    <xf numFmtId="0" fontId="16" fillId="4" borderId="0" xfId="0" applyFont="1" applyFill="1"/>
    <xf numFmtId="0" fontId="0" fillId="8" borderId="0" xfId="0" applyFill="1" applyAlignment="1">
      <alignment horizontal="left"/>
    </xf>
    <xf numFmtId="0" fontId="4" fillId="8" borderId="0" xfId="0" applyFont="1" applyFill="1" applyAlignment="1">
      <alignment horizontal="left"/>
    </xf>
    <xf numFmtId="0" fontId="4" fillId="8" borderId="0" xfId="0" applyFont="1" applyFill="1"/>
    <xf numFmtId="0" fontId="0" fillId="8" borderId="0" xfId="0" applyFill="1"/>
    <xf numFmtId="0" fontId="3" fillId="8" borderId="0" xfId="0" applyFont="1" applyFill="1"/>
    <xf numFmtId="164" fontId="3" fillId="8" borderId="0" xfId="0" applyNumberFormat="1" applyFont="1" applyFill="1" applyBorder="1"/>
    <xf numFmtId="0" fontId="3" fillId="8" borderId="0" xfId="0" applyFont="1" applyFill="1" applyAlignment="1">
      <alignment horizontal="center"/>
    </xf>
    <xf numFmtId="0" fontId="10" fillId="8" borderId="0" xfId="0" applyFont="1" applyFill="1" applyAlignment="1">
      <alignment horizontal="left"/>
    </xf>
    <xf numFmtId="0" fontId="11" fillId="8" borderId="0" xfId="0" applyFont="1" applyFill="1"/>
    <xf numFmtId="0" fontId="12" fillId="8" borderId="0" xfId="0" applyFont="1" applyFill="1"/>
    <xf numFmtId="0" fontId="15" fillId="7" borderId="3" xfId="0" applyFont="1" applyFill="1" applyBorder="1" applyAlignment="1">
      <alignment horizontal="left" vertical="center"/>
    </xf>
    <xf numFmtId="0" fontId="15" fillId="7" borderId="4" xfId="0" applyFont="1" applyFill="1" applyBorder="1" applyAlignment="1">
      <alignment horizontal="left" vertical="center"/>
    </xf>
    <xf numFmtId="0" fontId="15" fillId="7" borderId="3" xfId="0" applyFont="1" applyFill="1" applyBorder="1" applyAlignment="1">
      <alignment horizontal="right" vertical="center"/>
    </xf>
    <xf numFmtId="0" fontId="15" fillId="7" borderId="3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vertical="center"/>
    </xf>
    <xf numFmtId="0" fontId="13" fillId="7" borderId="4" xfId="0" applyFont="1" applyFill="1" applyBorder="1" applyAlignment="1">
      <alignment horizontal="left" vertical="center"/>
    </xf>
    <xf numFmtId="0" fontId="13" fillId="7" borderId="3" xfId="0" applyFont="1" applyFill="1" applyBorder="1" applyAlignment="1">
      <alignment horizontal="left" vertical="center"/>
    </xf>
    <xf numFmtId="0" fontId="16" fillId="7" borderId="3" xfId="0" applyFont="1" applyFill="1" applyBorder="1" applyAlignment="1">
      <alignment horizontal="left" vertical="center"/>
    </xf>
    <xf numFmtId="0" fontId="16" fillId="7" borderId="3" xfId="0" applyFont="1" applyFill="1" applyBorder="1" applyAlignment="1">
      <alignment horizontal="right" vertical="center"/>
    </xf>
    <xf numFmtId="0" fontId="16" fillId="7" borderId="3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vertical="center"/>
    </xf>
    <xf numFmtId="0" fontId="20" fillId="0" borderId="0" xfId="0" applyFont="1"/>
    <xf numFmtId="0" fontId="20" fillId="0" borderId="0" xfId="0" applyFont="1" applyBorder="1"/>
    <xf numFmtId="0" fontId="21" fillId="0" borderId="10" xfId="0" applyFont="1" applyBorder="1"/>
    <xf numFmtId="0" fontId="21" fillId="0" borderId="11" xfId="0" applyFont="1" applyBorder="1"/>
    <xf numFmtId="0" fontId="21" fillId="0" borderId="9" xfId="0" applyFont="1" applyBorder="1"/>
    <xf numFmtId="0" fontId="20" fillId="0" borderId="12" xfId="0" applyFont="1" applyBorder="1"/>
    <xf numFmtId="0" fontId="20" fillId="0" borderId="10" xfId="0" applyFont="1" applyBorder="1"/>
    <xf numFmtId="0" fontId="20" fillId="0" borderId="11" xfId="0" applyFont="1" applyBorder="1"/>
    <xf numFmtId="0" fontId="23" fillId="0" borderId="15" xfId="0" applyFont="1" applyBorder="1" applyAlignment="1">
      <alignment horizontal="center"/>
    </xf>
    <xf numFmtId="0" fontId="24" fillId="8" borderId="0" xfId="0" applyFont="1" applyFill="1" applyAlignment="1">
      <alignment horizontal="center"/>
    </xf>
    <xf numFmtId="0" fontId="25" fillId="8" borderId="0" xfId="0" applyFont="1" applyFill="1" applyAlignment="1">
      <alignment horizontal="right"/>
    </xf>
    <xf numFmtId="0" fontId="27" fillId="8" borderId="0" xfId="0" applyFont="1" applyFill="1"/>
    <xf numFmtId="0" fontId="26" fillId="8" borderId="0" xfId="0" applyFont="1" applyFill="1"/>
    <xf numFmtId="0" fontId="28" fillId="8" borderId="0" xfId="0" applyFont="1" applyFill="1"/>
    <xf numFmtId="0" fontId="30" fillId="8" borderId="0" xfId="0" applyFont="1" applyFill="1"/>
    <xf numFmtId="0" fontId="30" fillId="8" borderId="0" xfId="0" applyFont="1" applyFill="1" applyAlignment="1">
      <alignment horizontal="right"/>
    </xf>
    <xf numFmtId="0" fontId="17" fillId="0" borderId="12" xfId="0" applyFont="1" applyBorder="1" applyAlignment="1">
      <alignment horizontal="center"/>
    </xf>
    <xf numFmtId="0" fontId="22" fillId="7" borderId="3" xfId="0" applyFont="1" applyFill="1" applyBorder="1" applyAlignment="1">
      <alignment horizontal="left" vertical="center"/>
    </xf>
    <xf numFmtId="0" fontId="2" fillId="10" borderId="1" xfId="0" applyFont="1" applyFill="1" applyBorder="1" applyAlignment="1" applyProtection="1">
      <alignment horizontal="center"/>
      <protection locked="0"/>
    </xf>
    <xf numFmtId="0" fontId="2" fillId="10" borderId="1" xfId="0" applyFont="1" applyFill="1" applyBorder="1" applyAlignment="1" applyProtection="1">
      <alignment horizontal="center" vertical="center"/>
      <protection locked="0"/>
    </xf>
    <xf numFmtId="0" fontId="15" fillId="7" borderId="20" xfId="0" applyFont="1" applyFill="1" applyBorder="1" applyAlignment="1">
      <alignment horizontal="left" vertical="center"/>
    </xf>
    <xf numFmtId="0" fontId="15" fillId="7" borderId="6" xfId="0" applyFont="1" applyFill="1" applyBorder="1" applyAlignment="1">
      <alignment horizontal="left" vertical="center"/>
    </xf>
    <xf numFmtId="0" fontId="15" fillId="7" borderId="6" xfId="0" applyFont="1" applyFill="1" applyBorder="1" applyAlignment="1">
      <alignment vertical="center"/>
    </xf>
    <xf numFmtId="0" fontId="14" fillId="7" borderId="7" xfId="0" applyFont="1" applyFill="1" applyBorder="1" applyAlignment="1">
      <alignment horizontal="left" vertical="center"/>
    </xf>
    <xf numFmtId="0" fontId="14" fillId="7" borderId="7" xfId="0" applyFont="1" applyFill="1" applyBorder="1" applyAlignment="1">
      <alignment horizontal="center" vertical="center"/>
    </xf>
    <xf numFmtId="0" fontId="14" fillId="7" borderId="7" xfId="0" applyFont="1" applyFill="1" applyBorder="1" applyAlignment="1">
      <alignment horizontal="right" vertical="center"/>
    </xf>
    <xf numFmtId="0" fontId="8" fillId="5" borderId="5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6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9" fillId="8" borderId="0" xfId="0" applyFont="1" applyFill="1" applyAlignment="1">
      <alignment horizontal="center"/>
    </xf>
    <xf numFmtId="0" fontId="7" fillId="8" borderId="0" xfId="0" applyFont="1" applyFill="1" applyAlignment="1">
      <alignment horizontal="center"/>
    </xf>
    <xf numFmtId="0" fontId="3" fillId="7" borderId="0" xfId="0" applyFont="1" applyFill="1"/>
    <xf numFmtId="0" fontId="32" fillId="4" borderId="0" xfId="0" applyFont="1" applyFill="1" applyAlignment="1">
      <alignment horizontal="center"/>
    </xf>
    <xf numFmtId="0" fontId="35" fillId="2" borderId="5" xfId="0" applyFont="1" applyFill="1" applyBorder="1" applyAlignment="1">
      <alignment horizontal="center"/>
    </xf>
    <xf numFmtId="0" fontId="35" fillId="2" borderId="8" xfId="0" applyFont="1" applyFill="1" applyBorder="1" applyAlignment="1">
      <alignment horizontal="center"/>
    </xf>
    <xf numFmtId="0" fontId="36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37" fillId="4" borderId="0" xfId="0" applyFont="1" applyFill="1"/>
    <xf numFmtId="0" fontId="2" fillId="10" borderId="4" xfId="0" applyFont="1" applyFill="1" applyBorder="1" applyAlignment="1" applyProtection="1">
      <alignment horizontal="center" vertical="center"/>
      <protection locked="0"/>
    </xf>
    <xf numFmtId="0" fontId="16" fillId="7" borderId="4" xfId="0" applyFont="1" applyFill="1" applyBorder="1" applyAlignment="1">
      <alignment vertical="center"/>
    </xf>
    <xf numFmtId="0" fontId="31" fillId="7" borderId="3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vertical="center"/>
    </xf>
    <xf numFmtId="2" fontId="16" fillId="7" borderId="3" xfId="0" applyNumberFormat="1" applyFont="1" applyFill="1" applyBorder="1" applyAlignment="1">
      <alignment vertical="center"/>
    </xf>
    <xf numFmtId="0" fontId="1" fillId="7" borderId="3" xfId="0" applyFont="1" applyFill="1" applyBorder="1" applyAlignment="1">
      <alignment vertical="center"/>
    </xf>
    <xf numFmtId="0" fontId="31" fillId="7" borderId="3" xfId="0" applyFont="1" applyFill="1" applyBorder="1" applyAlignment="1">
      <alignment vertical="center"/>
    </xf>
    <xf numFmtId="0" fontId="34" fillId="7" borderId="3" xfId="0" applyFont="1" applyFill="1" applyBorder="1" applyAlignment="1">
      <alignment vertical="center"/>
    </xf>
    <xf numFmtId="0" fontId="38" fillId="7" borderId="3" xfId="0" applyFont="1" applyFill="1" applyBorder="1" applyAlignment="1">
      <alignment vertical="center"/>
    </xf>
    <xf numFmtId="0" fontId="39" fillId="8" borderId="0" xfId="0" applyFont="1" applyFill="1"/>
    <xf numFmtId="0" fontId="0" fillId="0" borderId="16" xfId="0" applyFont="1" applyBorder="1"/>
    <xf numFmtId="0" fontId="0" fillId="0" borderId="17" xfId="0" applyFont="1" applyBorder="1"/>
    <xf numFmtId="0" fontId="0" fillId="0" borderId="18" xfId="0" applyFont="1" applyBorder="1"/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0" fillId="0" borderId="0" xfId="0" applyAlignment="1">
      <alignment horizontal="center"/>
    </xf>
    <xf numFmtId="0" fontId="40" fillId="0" borderId="10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1" fillId="4" borderId="0" xfId="0" applyFont="1" applyFill="1"/>
    <xf numFmtId="0" fontId="43" fillId="4" borderId="0" xfId="0" applyFont="1" applyFill="1" applyAlignment="1">
      <alignment horizontal="left"/>
    </xf>
    <xf numFmtId="0" fontId="43" fillId="8" borderId="0" xfId="0" applyFont="1" applyFill="1" applyAlignment="1">
      <alignment horizontal="left"/>
    </xf>
    <xf numFmtId="0" fontId="44" fillId="8" borderId="0" xfId="0" applyFont="1" applyFill="1"/>
    <xf numFmtId="0" fontId="44" fillId="8" borderId="0" xfId="0" applyFont="1" applyFill="1" applyAlignment="1"/>
    <xf numFmtId="0" fontId="42" fillId="8" borderId="0" xfId="0" applyFont="1" applyFill="1"/>
    <xf numFmtId="0" fontId="44" fillId="8" borderId="0" xfId="0" applyFont="1" applyFill="1" applyAlignment="1">
      <alignment horizontal="right"/>
    </xf>
    <xf numFmtId="0" fontId="10" fillId="8" borderId="0" xfId="0" applyFont="1" applyFill="1" applyAlignment="1">
      <alignment horizontal="center"/>
    </xf>
    <xf numFmtId="0" fontId="43" fillId="8" borderId="0" xfId="0" applyFont="1" applyFill="1" applyAlignment="1">
      <alignment horizontal="center"/>
    </xf>
    <xf numFmtId="0" fontId="43" fillId="8" borderId="0" xfId="0" applyFont="1" applyFill="1" applyAlignment="1">
      <alignment horizontal="right"/>
    </xf>
    <xf numFmtId="0" fontId="18" fillId="10" borderId="1" xfId="0" applyFont="1" applyFill="1" applyBorder="1" applyAlignment="1" applyProtection="1">
      <alignment horizontal="center"/>
      <protection locked="0"/>
    </xf>
    <xf numFmtId="0" fontId="18" fillId="10" borderId="1" xfId="0" applyFont="1" applyFill="1" applyBorder="1" applyAlignment="1" applyProtection="1">
      <alignment horizontal="center" vertical="center"/>
      <protection locked="0"/>
    </xf>
    <xf numFmtId="0" fontId="18" fillId="10" borderId="1" xfId="0" applyNumberFormat="1" applyFont="1" applyFill="1" applyBorder="1" applyAlignment="1" applyProtection="1">
      <alignment horizontal="center" vertical="center"/>
      <protection locked="0"/>
    </xf>
    <xf numFmtId="0" fontId="18" fillId="10" borderId="4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/>
    <xf numFmtId="0" fontId="47" fillId="4" borderId="0" xfId="0" applyFont="1" applyFill="1" applyAlignment="1">
      <alignment horizontal="center"/>
    </xf>
    <xf numFmtId="0" fontId="0" fillId="4" borderId="0" xfId="0" applyFont="1" applyFill="1" applyAlignment="1">
      <alignment horizontal="left"/>
    </xf>
    <xf numFmtId="0" fontId="33" fillId="11" borderId="7" xfId="0" applyFont="1" applyFill="1" applyBorder="1" applyAlignment="1">
      <alignment horizontal="left"/>
    </xf>
    <xf numFmtId="0" fontId="33" fillId="11" borderId="21" xfId="0" applyFont="1" applyFill="1" applyBorder="1" applyAlignment="1">
      <alignment horizontal="left"/>
    </xf>
    <xf numFmtId="0" fontId="33" fillId="6" borderId="3" xfId="0" applyFont="1" applyFill="1" applyBorder="1" applyAlignment="1">
      <alignment horizontal="left"/>
    </xf>
    <xf numFmtId="0" fontId="33" fillId="6" borderId="4" xfId="0" applyFont="1" applyFill="1" applyBorder="1" applyAlignment="1">
      <alignment horizontal="left"/>
    </xf>
    <xf numFmtId="0" fontId="48" fillId="4" borderId="0" xfId="0" applyFont="1" applyFill="1" applyAlignment="1">
      <alignment horizontal="right"/>
    </xf>
    <xf numFmtId="0" fontId="49" fillId="4" borderId="0" xfId="0" applyFont="1" applyFill="1"/>
    <xf numFmtId="0" fontId="33" fillId="12" borderId="0" xfId="0" applyFont="1" applyFill="1" applyBorder="1" applyAlignment="1">
      <alignment horizontal="left"/>
    </xf>
    <xf numFmtId="0" fontId="33" fillId="12" borderId="23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20" fillId="0" borderId="0" xfId="0" applyFont="1" applyFill="1" applyBorder="1"/>
    <xf numFmtId="0" fontId="0" fillId="0" borderId="0" xfId="0" applyFill="1" applyBorder="1"/>
    <xf numFmtId="0" fontId="17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33" fillId="13" borderId="0" xfId="0" applyFont="1" applyFill="1" applyBorder="1"/>
    <xf numFmtId="0" fontId="33" fillId="13" borderId="23" xfId="0" applyFont="1" applyFill="1" applyBorder="1"/>
    <xf numFmtId="0" fontId="33" fillId="13" borderId="7" xfId="0" applyFont="1" applyFill="1" applyBorder="1"/>
    <xf numFmtId="0" fontId="33" fillId="13" borderId="21" xfId="0" applyFont="1" applyFill="1" applyBorder="1"/>
    <xf numFmtId="0" fontId="33" fillId="3" borderId="7" xfId="0" applyFont="1" applyFill="1" applyBorder="1" applyAlignment="1">
      <alignment horizontal="left"/>
    </xf>
    <xf numFmtId="0" fontId="33" fillId="3" borderId="21" xfId="0" applyFont="1" applyFill="1" applyBorder="1" applyAlignment="1">
      <alignment horizontal="left"/>
    </xf>
    <xf numFmtId="0" fontId="33" fillId="14" borderId="7" xfId="0" applyFont="1" applyFill="1" applyBorder="1" applyAlignment="1">
      <alignment horizontal="left"/>
    </xf>
    <xf numFmtId="0" fontId="33" fillId="14" borderId="21" xfId="0" applyFont="1" applyFill="1" applyBorder="1" applyAlignment="1">
      <alignment horizontal="left"/>
    </xf>
    <xf numFmtId="0" fontId="50" fillId="8" borderId="1" xfId="0" applyFont="1" applyFill="1" applyBorder="1" applyAlignment="1">
      <alignment horizontal="center"/>
    </xf>
    <xf numFmtId="0" fontId="51" fillId="6" borderId="2" xfId="0" applyFont="1" applyFill="1" applyBorder="1" applyAlignment="1">
      <alignment horizontal="left"/>
    </xf>
    <xf numFmtId="0" fontId="51" fillId="11" borderId="24" xfId="0" applyFont="1" applyFill="1" applyBorder="1" applyAlignment="1">
      <alignment horizontal="left"/>
    </xf>
    <xf numFmtId="0" fontId="51" fillId="14" borderId="24" xfId="0" applyFont="1" applyFill="1" applyBorder="1" applyAlignment="1">
      <alignment horizontal="left"/>
    </xf>
    <xf numFmtId="0" fontId="51" fillId="3" borderId="24" xfId="0" applyFont="1" applyFill="1" applyBorder="1" applyAlignment="1">
      <alignment horizontal="left"/>
    </xf>
    <xf numFmtId="0" fontId="51" fillId="12" borderId="22" xfId="0" applyFont="1" applyFill="1" applyBorder="1" applyAlignment="1">
      <alignment horizontal="left"/>
    </xf>
    <xf numFmtId="0" fontId="51" fillId="13" borderId="22" xfId="0" applyFont="1" applyFill="1" applyBorder="1"/>
    <xf numFmtId="0" fontId="51" fillId="13" borderId="24" xfId="0" applyFont="1" applyFill="1" applyBorder="1"/>
    <xf numFmtId="0" fontId="53" fillId="15" borderId="0" xfId="0" applyFont="1" applyFill="1" applyAlignment="1">
      <alignment horizontal="center"/>
    </xf>
    <xf numFmtId="0" fontId="0" fillId="15" borderId="0" xfId="0" applyFill="1" applyAlignment="1">
      <alignment horizontal="left"/>
    </xf>
    <xf numFmtId="0" fontId="4" fillId="15" borderId="0" xfId="0" applyFont="1" applyFill="1" applyAlignment="1">
      <alignment horizontal="left"/>
    </xf>
    <xf numFmtId="0" fontId="4" fillId="15" borderId="0" xfId="0" applyFont="1" applyFill="1"/>
    <xf numFmtId="0" fontId="9" fillId="15" borderId="0" xfId="0" applyFont="1" applyFill="1" applyAlignment="1">
      <alignment horizontal="center"/>
    </xf>
    <xf numFmtId="0" fontId="54" fillId="15" borderId="0" xfId="0" applyFont="1" applyFill="1"/>
    <xf numFmtId="0" fontId="0" fillId="15" borderId="0" xfId="0" applyFill="1"/>
    <xf numFmtId="0" fontId="53" fillId="6" borderId="1" xfId="0" applyFont="1" applyFill="1" applyBorder="1" applyAlignment="1">
      <alignment horizontal="center" vertical="center"/>
    </xf>
    <xf numFmtId="0" fontId="55" fillId="7" borderId="3" xfId="0" applyFont="1" applyFill="1" applyBorder="1" applyAlignment="1">
      <alignment horizontal="left" vertical="center"/>
    </xf>
    <xf numFmtId="0" fontId="55" fillId="7" borderId="3" xfId="0" applyFont="1" applyFill="1" applyBorder="1" applyAlignment="1">
      <alignment horizontal="center" vertical="center"/>
    </xf>
    <xf numFmtId="0" fontId="56" fillId="15" borderId="0" xfId="0" applyFont="1" applyFill="1"/>
    <xf numFmtId="0" fontId="3" fillId="15" borderId="0" xfId="0" applyFont="1" applyFill="1"/>
    <xf numFmtId="0" fontId="57" fillId="15" borderId="0" xfId="0" applyFont="1" applyFill="1"/>
    <xf numFmtId="0" fontId="7" fillId="15" borderId="0" xfId="0" applyFont="1" applyFill="1" applyBorder="1"/>
    <xf numFmtId="0" fontId="41" fillId="15" borderId="0" xfId="0" applyFont="1" applyFill="1"/>
    <xf numFmtId="0" fontId="3" fillId="15" borderId="0" xfId="0" applyFont="1" applyFill="1" applyBorder="1"/>
    <xf numFmtId="0" fontId="55" fillId="7" borderId="3" xfId="0" applyFont="1" applyFill="1" applyBorder="1" applyAlignment="1">
      <alignment horizontal="right" vertical="center"/>
    </xf>
    <xf numFmtId="0" fontId="55" fillId="7" borderId="3" xfId="0" applyFont="1" applyFill="1" applyBorder="1" applyAlignment="1">
      <alignment vertical="center"/>
    </xf>
    <xf numFmtId="0" fontId="42" fillId="15" borderId="0" xfId="0" applyFont="1" applyFill="1" applyAlignment="1">
      <alignment horizontal="center"/>
    </xf>
    <xf numFmtId="0" fontId="10" fillId="15" borderId="0" xfId="0" applyFont="1" applyFill="1" applyAlignment="1">
      <alignment horizontal="center"/>
    </xf>
    <xf numFmtId="0" fontId="57" fillId="15" borderId="0" xfId="0" applyFont="1" applyFill="1" applyAlignment="1">
      <alignment horizontal="left"/>
    </xf>
    <xf numFmtId="0" fontId="7" fillId="15" borderId="0" xfId="0" applyFont="1" applyFill="1"/>
    <xf numFmtId="0" fontId="1" fillId="15" borderId="0" xfId="0" applyFont="1" applyFill="1"/>
    <xf numFmtId="0" fontId="58" fillId="15" borderId="0" xfId="0" applyFont="1" applyFill="1"/>
    <xf numFmtId="0" fontId="42" fillId="15" borderId="0" xfId="0" applyFont="1" applyFill="1" applyAlignment="1">
      <alignment horizontal="right"/>
    </xf>
    <xf numFmtId="2" fontId="55" fillId="7" borderId="3" xfId="0" applyNumberFormat="1" applyFont="1" applyFill="1" applyBorder="1" applyAlignment="1">
      <alignment horizontal="left" vertical="center"/>
    </xf>
    <xf numFmtId="0" fontId="59" fillId="7" borderId="3" xfId="0" applyFont="1" applyFill="1" applyBorder="1" applyAlignment="1">
      <alignment horizontal="center" vertical="center"/>
    </xf>
    <xf numFmtId="0" fontId="59" fillId="7" borderId="3" xfId="0" applyFont="1" applyFill="1" applyBorder="1" applyAlignment="1">
      <alignment horizontal="left" vertical="center"/>
    </xf>
    <xf numFmtId="0" fontId="60" fillId="15" borderId="0" xfId="0" applyFont="1" applyFill="1" applyAlignment="1">
      <alignment horizontal="center"/>
    </xf>
    <xf numFmtId="0" fontId="61" fillId="7" borderId="3" xfId="0" applyFont="1" applyFill="1" applyBorder="1" applyAlignment="1">
      <alignment horizontal="left" vertical="center"/>
    </xf>
    <xf numFmtId="0" fontId="55" fillId="7" borderId="0" xfId="0" applyFont="1" applyFill="1" applyAlignment="1">
      <alignment horizontal="left" vertical="center"/>
    </xf>
    <xf numFmtId="0" fontId="7" fillId="15" borderId="0" xfId="0" applyFont="1" applyFill="1" applyAlignment="1">
      <alignment horizontal="center"/>
    </xf>
    <xf numFmtId="0" fontId="0" fillId="0" borderId="27" xfId="0" applyBorder="1" applyAlignment="1">
      <alignment horizontal="center"/>
    </xf>
    <xf numFmtId="0" fontId="0" fillId="0" borderId="8" xfId="0" applyBorder="1"/>
    <xf numFmtId="0" fontId="0" fillId="0" borderId="10" xfId="0" applyBorder="1"/>
    <xf numFmtId="0" fontId="0" fillId="0" borderId="28" xfId="0" applyBorder="1" applyAlignment="1">
      <alignment horizontal="center"/>
    </xf>
    <xf numFmtId="0" fontId="0" fillId="0" borderId="29" xfId="0" applyBorder="1"/>
    <xf numFmtId="0" fontId="0" fillId="0" borderId="11" xfId="0" applyBorder="1"/>
    <xf numFmtId="0" fontId="62" fillId="0" borderId="25" xfId="0" applyFont="1" applyBorder="1" applyAlignment="1">
      <alignment horizontal="center"/>
    </xf>
    <xf numFmtId="0" fontId="62" fillId="9" borderId="26" xfId="0" applyFont="1" applyFill="1" applyBorder="1" applyAlignment="1">
      <alignment horizontal="center"/>
    </xf>
    <xf numFmtId="0" fontId="62" fillId="0" borderId="13" xfId="0" applyFont="1" applyBorder="1" applyAlignment="1">
      <alignment horizontal="center"/>
    </xf>
    <xf numFmtId="0" fontId="63" fillId="0" borderId="1" xfId="0" applyFont="1" applyBorder="1" applyAlignment="1">
      <alignment horizontal="center"/>
    </xf>
    <xf numFmtId="0" fontId="63" fillId="9" borderId="19" xfId="0" applyFont="1" applyFill="1" applyBorder="1" applyAlignment="1">
      <alignment horizontal="center"/>
    </xf>
    <xf numFmtId="0" fontId="62" fillId="9" borderId="14" xfId="0" applyFont="1" applyFill="1" applyBorder="1" applyAlignment="1">
      <alignment horizontal="center"/>
    </xf>
    <xf numFmtId="0" fontId="62" fillId="0" borderId="0" xfId="0" applyFont="1"/>
    <xf numFmtId="0" fontId="51" fillId="16" borderId="2" xfId="0" applyFont="1" applyFill="1" applyBorder="1" applyAlignment="1">
      <alignment horizontal="left"/>
    </xf>
    <xf numFmtId="0" fontId="33" fillId="16" borderId="3" xfId="0" applyFont="1" applyFill="1" applyBorder="1" applyAlignment="1">
      <alignment horizontal="left"/>
    </xf>
    <xf numFmtId="0" fontId="33" fillId="16" borderId="4" xfId="0" applyFont="1" applyFill="1" applyBorder="1" applyAlignment="1">
      <alignment horizontal="left"/>
    </xf>
    <xf numFmtId="0" fontId="13" fillId="7" borderId="3" xfId="0" applyFont="1" applyFill="1" applyBorder="1" applyAlignment="1">
      <alignment horizontal="center" vertical="center"/>
    </xf>
    <xf numFmtId="0" fontId="22" fillId="7" borderId="2" xfId="0" applyFont="1" applyFill="1" applyBorder="1" applyAlignment="1">
      <alignment horizontal="left" vertical="center"/>
    </xf>
    <xf numFmtId="0" fontId="22" fillId="7" borderId="7" xfId="0" applyFont="1" applyFill="1" applyBorder="1" applyAlignment="1">
      <alignment horizontal="left" vertical="center"/>
    </xf>
    <xf numFmtId="0" fontId="13" fillId="7" borderId="7" xfId="0" applyFont="1" applyFill="1" applyBorder="1" applyAlignment="1">
      <alignment horizontal="center" vertical="center"/>
    </xf>
    <xf numFmtId="0" fontId="13" fillId="7" borderId="21" xfId="0" applyFont="1" applyFill="1" applyBorder="1" applyAlignment="1">
      <alignment horizontal="left" vertical="center"/>
    </xf>
    <xf numFmtId="0" fontId="64" fillId="17" borderId="0" xfId="0" applyFont="1" applyFill="1" applyAlignment="1">
      <alignment horizontal="center"/>
    </xf>
    <xf numFmtId="0" fontId="0" fillId="17" borderId="0" xfId="0" applyFill="1" applyAlignment="1">
      <alignment horizontal="left"/>
    </xf>
    <xf numFmtId="0" fontId="4" fillId="17" borderId="0" xfId="0" applyFont="1" applyFill="1" applyAlignment="1">
      <alignment horizontal="left"/>
    </xf>
    <xf numFmtId="0" fontId="4" fillId="17" borderId="0" xfId="0" applyFont="1" applyFill="1"/>
    <xf numFmtId="0" fontId="9" fillId="17" borderId="0" xfId="0" applyFont="1" applyFill="1" applyAlignment="1">
      <alignment horizontal="center"/>
    </xf>
    <xf numFmtId="0" fontId="5" fillId="17" borderId="0" xfId="0" applyFont="1" applyFill="1"/>
    <xf numFmtId="0" fontId="0" fillId="17" borderId="0" xfId="0" applyFill="1"/>
    <xf numFmtId="0" fontId="64" fillId="18" borderId="1" xfId="0" applyFont="1" applyFill="1" applyBorder="1" applyAlignment="1">
      <alignment horizontal="center"/>
    </xf>
    <xf numFmtId="0" fontId="65" fillId="7" borderId="3" xfId="0" applyFont="1" applyFill="1" applyBorder="1" applyAlignment="1">
      <alignment horizontal="left" vertical="center"/>
    </xf>
    <xf numFmtId="0" fontId="65" fillId="7" borderId="3" xfId="0" applyFont="1" applyFill="1" applyBorder="1" applyAlignment="1">
      <alignment horizontal="center" vertical="center"/>
    </xf>
    <xf numFmtId="0" fontId="66" fillId="19" borderId="1" xfId="0" applyFont="1" applyFill="1" applyBorder="1" applyAlignment="1" applyProtection="1">
      <alignment horizontal="center"/>
      <protection locked="0"/>
    </xf>
    <xf numFmtId="0" fontId="67" fillId="17" borderId="0" xfId="0" applyFont="1" applyFill="1"/>
    <xf numFmtId="0" fontId="3" fillId="17" borderId="0" xfId="0" applyFont="1" applyFill="1"/>
    <xf numFmtId="0" fontId="2" fillId="17" borderId="0" xfId="0" applyFont="1" applyFill="1"/>
    <xf numFmtId="0" fontId="7" fillId="17" borderId="0" xfId="0" applyFont="1" applyFill="1" applyBorder="1"/>
    <xf numFmtId="0" fontId="30" fillId="17" borderId="0" xfId="0" applyFont="1" applyFill="1"/>
    <xf numFmtId="0" fontId="3" fillId="17" borderId="0" xfId="0" applyFont="1" applyFill="1" applyBorder="1"/>
    <xf numFmtId="0" fontId="16" fillId="17" borderId="0" xfId="0" applyFont="1" applyFill="1"/>
    <xf numFmtId="0" fontId="3" fillId="17" borderId="0" xfId="0" applyFont="1" applyFill="1" applyAlignment="1">
      <alignment horizontal="center"/>
    </xf>
    <xf numFmtId="0" fontId="10" fillId="17" borderId="0" xfId="0" applyFont="1" applyFill="1" applyAlignment="1">
      <alignment horizontal="center"/>
    </xf>
    <xf numFmtId="0" fontId="16" fillId="17" borderId="0" xfId="0" applyFont="1" applyFill="1" applyAlignment="1">
      <alignment horizontal="left"/>
    </xf>
    <xf numFmtId="0" fontId="7" fillId="17" borderId="0" xfId="0" applyFont="1" applyFill="1"/>
    <xf numFmtId="0" fontId="1" fillId="17" borderId="0" xfId="0" applyFont="1" applyFill="1"/>
    <xf numFmtId="0" fontId="58" fillId="17" borderId="0" xfId="0" applyFont="1" applyFill="1"/>
    <xf numFmtId="0" fontId="60" fillId="17" borderId="0" xfId="0" applyFont="1" applyFill="1" applyAlignment="1">
      <alignment horizontal="center"/>
    </xf>
    <xf numFmtId="0" fontId="68" fillId="17" borderId="0" xfId="0" applyFont="1" applyFill="1" applyAlignment="1">
      <alignment horizontal="left"/>
    </xf>
    <xf numFmtId="0" fontId="3" fillId="17" borderId="0" xfId="0" applyFont="1" applyFill="1" applyAlignment="1">
      <alignment horizontal="left"/>
    </xf>
    <xf numFmtId="0" fontId="69" fillId="17" borderId="0" xfId="0" applyFont="1" applyFill="1" applyAlignment="1" applyProtection="1">
      <alignment horizontal="center"/>
      <protection locked="0"/>
    </xf>
    <xf numFmtId="0" fontId="7" fillId="17" borderId="0" xfId="0" applyFont="1" applyFill="1" applyAlignment="1">
      <alignment horizontal="center"/>
    </xf>
    <xf numFmtId="0" fontId="65" fillId="7" borderId="3" xfId="0" applyFont="1" applyFill="1" applyBorder="1" applyAlignment="1">
      <alignment horizontal="right" vertical="center"/>
    </xf>
  </cellXfs>
  <cellStyles count="1">
    <cellStyle name="Normal" xfId="0" builtinId="0"/>
  </cellStyles>
  <dxfs count="307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CC99FF"/>
      <color rgb="FFFFFFCC"/>
      <color rgb="FF00FFFF"/>
      <color rgb="FFFD6FD4"/>
      <color rgb="FFFFCC00"/>
      <color rgb="FFFF9966"/>
      <color rgb="FFFFCC66"/>
      <color rgb="FFCCFF99"/>
      <color rgb="FFCCFFFF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46"/>
    </mc:Choice>
    <mc:Fallback>
      <c:style val="4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1100">
                    <a:solidFill>
                      <a:schemeClr val="tx1"/>
                    </a:solidFill>
                    <a:latin typeface="Arial Rounded MT Bold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' Y6 Steady!'!$K$40:$K$43</c:f>
              <c:strCache>
                <c:ptCount val="4"/>
                <c:pt idx="0">
                  <c:v>red</c:v>
                </c:pt>
                <c:pt idx="1">
                  <c:v>blue</c:v>
                </c:pt>
                <c:pt idx="2">
                  <c:v>yellow</c:v>
                </c:pt>
                <c:pt idx="3">
                  <c:v>green </c:v>
                </c:pt>
              </c:strCache>
            </c:strRef>
          </c:cat>
          <c:val>
            <c:numRef>
              <c:f>' Y6 Steady!'!$L$43:$L$46</c:f>
              <c:numCache>
                <c:formatCode>General</c:formatCode>
                <c:ptCount val="4"/>
                <c:pt idx="0">
                  <c:v>20</c:v>
                </c:pt>
                <c:pt idx="1">
                  <c:v>10</c:v>
                </c:pt>
                <c:pt idx="2">
                  <c:v>40</c:v>
                </c:pt>
                <c:pt idx="3">
                  <c:v>10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</c:spPr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0</xdr:row>
      <xdr:rowOff>29114</xdr:rowOff>
    </xdr:from>
    <xdr:ext cx="9143999" cy="504286"/>
    <xdr:sp macro="" textlink="">
      <xdr:nvSpPr>
        <xdr:cNvPr id="3" name="Rectangle 2"/>
        <xdr:cNvSpPr/>
      </xdr:nvSpPr>
      <xdr:spPr>
        <a:xfrm>
          <a:off x="495300" y="29114"/>
          <a:ext cx="9143999" cy="504286"/>
        </a:xfrm>
        <a:prstGeom prst="rect">
          <a:avLst/>
        </a:prstGeom>
        <a:solidFill>
          <a:srgbClr val="FFFF00"/>
        </a:solidFill>
      </xdr:spPr>
      <xdr:txBody>
        <a:bodyPr wrap="square" lIns="91440" tIns="45720" rIns="91440" bIns="45720">
          <a:noAutofit/>
        </a:bodyPr>
        <a:lstStyle/>
        <a:p>
          <a:pPr algn="ctr"/>
          <a:endParaRPr lang="en-US" sz="1600" b="0" cap="none" spc="0">
            <a:ln w="31550" cmpd="sng">
              <a:gradFill>
                <a:gsLst>
                  <a:gs pos="70000">
                    <a:schemeClr val="accent6">
                      <a:shade val="50000"/>
                      <a:satMod val="190000"/>
                    </a:schemeClr>
                  </a:gs>
                  <a:gs pos="0">
                    <a:schemeClr val="accent6">
                      <a:tint val="77000"/>
                      <a:satMod val="180000"/>
                    </a:schemeClr>
                  </a:gs>
                </a:gsLst>
                <a:lin ang="5400000"/>
              </a:gradFill>
              <a:prstDash val="solid"/>
            </a:ln>
            <a:solidFill>
              <a:srgbClr val="FFFF00"/>
            </a:solidFill>
            <a:effectLst>
              <a:outerShdw blurRad="50800" dist="40000" dir="5400000" algn="tl" rotWithShape="0">
                <a:srgbClr val="000000">
                  <a:shade val="5000"/>
                  <a:satMod val="120000"/>
                  <a:alpha val="33000"/>
                </a:srgbClr>
              </a:outerShdw>
            </a:effectLst>
          </a:endParaRPr>
        </a:p>
      </xdr:txBody>
    </xdr:sp>
    <xdr:clientData/>
  </xdr:oneCellAnchor>
  <xdr:twoCellAnchor>
    <xdr:from>
      <xdr:col>1</xdr:col>
      <xdr:colOff>95250</xdr:colOff>
      <xdr:row>10</xdr:row>
      <xdr:rowOff>181842</xdr:rowOff>
    </xdr:from>
    <xdr:to>
      <xdr:col>10</xdr:col>
      <xdr:colOff>666750</xdr:colOff>
      <xdr:row>15</xdr:row>
      <xdr:rowOff>112904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t="2996" r="6514" b="77129"/>
        <a:stretch>
          <a:fillRect/>
        </a:stretch>
      </xdr:blipFill>
      <xdr:spPr bwMode="auto">
        <a:xfrm>
          <a:off x="337705" y="2485160"/>
          <a:ext cx="7966363" cy="92685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9</xdr:col>
      <xdr:colOff>476249</xdr:colOff>
      <xdr:row>11</xdr:row>
      <xdr:rowOff>119495</xdr:rowOff>
    </xdr:from>
    <xdr:to>
      <xdr:col>10</xdr:col>
      <xdr:colOff>749011</xdr:colOff>
      <xdr:row>12</xdr:row>
      <xdr:rowOff>185304</xdr:rowOff>
    </xdr:to>
    <xdr:sp macro="" textlink="">
      <xdr:nvSpPr>
        <xdr:cNvPr id="10" name="Rectangle 9"/>
        <xdr:cNvSpPr/>
      </xdr:nvSpPr>
      <xdr:spPr>
        <a:xfrm>
          <a:off x="7507431" y="2621972"/>
          <a:ext cx="878898" cy="264968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190500</xdr:colOff>
      <xdr:row>10</xdr:row>
      <xdr:rowOff>145472</xdr:rowOff>
    </xdr:from>
    <xdr:to>
      <xdr:col>2</xdr:col>
      <xdr:colOff>744682</xdr:colOff>
      <xdr:row>11</xdr:row>
      <xdr:rowOff>164522</xdr:rowOff>
    </xdr:to>
    <xdr:sp macro="" textlink="">
      <xdr:nvSpPr>
        <xdr:cNvPr id="11" name="Rectangle 10"/>
        <xdr:cNvSpPr/>
      </xdr:nvSpPr>
      <xdr:spPr>
        <a:xfrm>
          <a:off x="1991591" y="2448790"/>
          <a:ext cx="554182" cy="21820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1</xdr:col>
      <xdr:colOff>355022</xdr:colOff>
      <xdr:row>0</xdr:row>
      <xdr:rowOff>1079</xdr:rowOff>
    </xdr:from>
    <xdr:ext cx="8927522" cy="1008571"/>
    <xdr:sp macro="" textlink="">
      <xdr:nvSpPr>
        <xdr:cNvPr id="6" name="Rectangle 5"/>
        <xdr:cNvSpPr/>
      </xdr:nvSpPr>
      <xdr:spPr>
        <a:xfrm>
          <a:off x="597477" y="1079"/>
          <a:ext cx="8927522" cy="1008571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33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rial Rounded MT Bold" pitchFamily="34" charset="0"/>
            </a:rPr>
            <a:t>SELF</a:t>
          </a:r>
          <a:r>
            <a:rPr lang="en-US" sz="33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rial Rounded MT Bold" pitchFamily="34" charset="0"/>
            </a:rPr>
            <a:t> MARKING </a:t>
          </a:r>
          <a:r>
            <a:rPr lang="en-US" sz="33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rial Rounded MT Bold" pitchFamily="34" charset="0"/>
            </a:rPr>
            <a:t>Y6 Mental Mathematics</a:t>
          </a:r>
          <a:r>
            <a:rPr lang="en-US" sz="33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rial Rounded MT Bold" pitchFamily="34" charset="0"/>
            </a:rPr>
            <a:t>  </a:t>
          </a:r>
        </a:p>
        <a:p>
          <a:pPr algn="ctr"/>
          <a:r>
            <a:rPr lang="en-US" sz="18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rgbClr val="FFFF00"/>
              </a:solidFill>
              <a:effectLst/>
            </a:rPr>
            <a:t>(macro free version)</a:t>
          </a:r>
          <a:endParaRPr lang="en-US" sz="18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solidFill>
              <a:srgbClr val="FFFF00"/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81643</xdr:colOff>
      <xdr:row>0</xdr:row>
      <xdr:rowOff>0</xdr:rowOff>
    </xdr:from>
    <xdr:ext cx="12423322" cy="687239"/>
    <xdr:sp macro="" textlink="">
      <xdr:nvSpPr>
        <xdr:cNvPr id="2" name="Rectangle 1"/>
        <xdr:cNvSpPr/>
      </xdr:nvSpPr>
      <xdr:spPr>
        <a:xfrm>
          <a:off x="81643" y="0"/>
          <a:ext cx="12423322" cy="687239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endParaRPr lang="en-US" sz="2000" b="1" cap="none" spc="0" baseline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0</xdr:col>
      <xdr:colOff>24493</xdr:colOff>
      <xdr:row>0</xdr:row>
      <xdr:rowOff>19050</xdr:rowOff>
    </xdr:from>
    <xdr:ext cx="12423322" cy="687239"/>
    <xdr:sp macro="" textlink="">
      <xdr:nvSpPr>
        <xdr:cNvPr id="3" name="Rectangle 2"/>
        <xdr:cNvSpPr/>
      </xdr:nvSpPr>
      <xdr:spPr>
        <a:xfrm>
          <a:off x="24493" y="19050"/>
          <a:ext cx="12423322" cy="687239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endParaRPr lang="en-US" sz="2000" b="1" cap="none" spc="0" baseline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twoCellAnchor>
    <xdr:from>
      <xdr:col>14</xdr:col>
      <xdr:colOff>585105</xdr:colOff>
      <xdr:row>3</xdr:row>
      <xdr:rowOff>136072</xdr:rowOff>
    </xdr:from>
    <xdr:to>
      <xdr:col>17</xdr:col>
      <xdr:colOff>204108</xdr:colOff>
      <xdr:row>7</xdr:row>
      <xdr:rowOff>167822</xdr:rowOff>
    </xdr:to>
    <xdr:sp macro="" textlink="">
      <xdr:nvSpPr>
        <xdr:cNvPr id="4" name="Rectangle 3"/>
        <xdr:cNvSpPr/>
      </xdr:nvSpPr>
      <xdr:spPr>
        <a:xfrm>
          <a:off x="11195955" y="1164772"/>
          <a:ext cx="1781178" cy="109855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800" b="1">
              <a:latin typeface="Arial" pitchFamily="34" charset="0"/>
              <a:cs typeface="Arial" pitchFamily="34" charset="0"/>
            </a:rPr>
            <a:t>question 4</a:t>
          </a:r>
        </a:p>
      </xdr:txBody>
    </xdr:sp>
    <xdr:clientData/>
  </xdr:twoCellAnchor>
  <xdr:oneCellAnchor>
    <xdr:from>
      <xdr:col>0</xdr:col>
      <xdr:colOff>0</xdr:colOff>
      <xdr:row>0</xdr:row>
      <xdr:rowOff>56697</xdr:rowOff>
    </xdr:from>
    <xdr:ext cx="8177893" cy="678090"/>
    <xdr:sp macro="" textlink="">
      <xdr:nvSpPr>
        <xdr:cNvPr id="5" name="Rectangle 4"/>
        <xdr:cNvSpPr/>
      </xdr:nvSpPr>
      <xdr:spPr>
        <a:xfrm>
          <a:off x="0" y="56697"/>
          <a:ext cx="8177893" cy="678090"/>
        </a:xfrm>
        <a:prstGeom prst="rect">
          <a:avLst/>
        </a:prstGeom>
        <a:solidFill>
          <a:srgbClr val="FFFF0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lIns="91440" tIns="45720" rIns="91440" bIns="45720">
          <a:noAutofit/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/>
          <a:r>
            <a:rPr lang="en-US" sz="20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</a:rPr>
            <a:t>Y6 Mental maths!  </a:t>
          </a:r>
          <a:r>
            <a:rPr lang="en-US" sz="20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  <a:ea typeface="+mn-ea"/>
              <a:cs typeface="+mn-cs"/>
            </a:rPr>
            <a:t>Correct answers will turn green</a:t>
          </a:r>
          <a:r>
            <a:rPr lang="en-US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  <a:ea typeface="+mn-ea"/>
              <a:cs typeface="+mn-cs"/>
            </a:rPr>
            <a:t>!</a:t>
          </a:r>
        </a:p>
      </xdr:txBody>
    </xdr:sp>
    <xdr:clientData/>
  </xdr:oneCellAnchor>
  <xdr:twoCellAnchor>
    <xdr:from>
      <xdr:col>1</xdr:col>
      <xdr:colOff>877660</xdr:colOff>
      <xdr:row>25</xdr:row>
      <xdr:rowOff>33339</xdr:rowOff>
    </xdr:from>
    <xdr:to>
      <xdr:col>8</xdr:col>
      <xdr:colOff>1143000</xdr:colOff>
      <xdr:row>26</xdr:row>
      <xdr:rowOff>40821</xdr:rowOff>
    </xdr:to>
    <xdr:sp macro="" textlink="">
      <xdr:nvSpPr>
        <xdr:cNvPr id="6" name="Rounded Rectangle 5"/>
        <xdr:cNvSpPr/>
      </xdr:nvSpPr>
      <xdr:spPr>
        <a:xfrm>
          <a:off x="1245053" y="7054625"/>
          <a:ext cx="4864554" cy="293232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0">
              <a:solidFill>
                <a:schemeClr val="tx1"/>
              </a:solidFill>
              <a:latin typeface="Arial Rounded MT Bold" pitchFamily="34" charset="0"/>
            </a:rPr>
            <a:t>Zoom in and out to get</a:t>
          </a:r>
          <a:r>
            <a:rPr lang="en-US" sz="1400" b="0" baseline="0">
              <a:solidFill>
                <a:schemeClr val="tx1"/>
              </a:solidFill>
              <a:latin typeface="Arial Rounded MT Bold" pitchFamily="34" charset="0"/>
            </a:rPr>
            <a:t> a closer look!</a:t>
          </a:r>
        </a:p>
      </xdr:txBody>
    </xdr:sp>
    <xdr:clientData/>
  </xdr:twoCellAnchor>
  <xdr:twoCellAnchor>
    <xdr:from>
      <xdr:col>9</xdr:col>
      <xdr:colOff>165553</xdr:colOff>
      <xdr:row>0</xdr:row>
      <xdr:rowOff>147411</xdr:rowOff>
    </xdr:from>
    <xdr:to>
      <xdr:col>9</xdr:col>
      <xdr:colOff>440720</xdr:colOff>
      <xdr:row>1</xdr:row>
      <xdr:rowOff>433161</xdr:rowOff>
    </xdr:to>
    <xdr:sp macro="" textlink="">
      <xdr:nvSpPr>
        <xdr:cNvPr id="7" name="Down Arrow 6"/>
        <xdr:cNvSpPr/>
      </xdr:nvSpPr>
      <xdr:spPr>
        <a:xfrm>
          <a:off x="7706178" y="147411"/>
          <a:ext cx="275167" cy="492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610053</xdr:colOff>
      <xdr:row>0</xdr:row>
      <xdr:rowOff>40821</xdr:rowOff>
    </xdr:from>
    <xdr:to>
      <xdr:col>23</xdr:col>
      <xdr:colOff>104320</xdr:colOff>
      <xdr:row>8</xdr:row>
      <xdr:rowOff>144690</xdr:rowOff>
    </xdr:to>
    <xdr:grpSp>
      <xdr:nvGrpSpPr>
        <xdr:cNvPr id="8" name="Group 7"/>
        <xdr:cNvGrpSpPr/>
      </xdr:nvGrpSpPr>
      <xdr:grpSpPr>
        <a:xfrm>
          <a:off x="8787946" y="40821"/>
          <a:ext cx="7889874" cy="2498726"/>
          <a:chOff x="8781479" y="198610"/>
          <a:chExt cx="7881007" cy="2431432"/>
        </a:xfrm>
      </xdr:grpSpPr>
      <xdr:pic>
        <xdr:nvPicPr>
          <xdr:cNvPr id="9" name="Picture 1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19773" t="3934" r="6514" b="77129"/>
          <a:stretch>
            <a:fillRect/>
          </a:stretch>
        </xdr:blipFill>
        <xdr:spPr bwMode="auto">
          <a:xfrm>
            <a:off x="8781479" y="198610"/>
            <a:ext cx="6898820" cy="955965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  <xdr:sp macro="" textlink="">
        <xdr:nvSpPr>
          <xdr:cNvPr id="10" name="Up Arrow Callout 9"/>
          <xdr:cNvSpPr/>
        </xdr:nvSpPr>
        <xdr:spPr>
          <a:xfrm>
            <a:off x="13873022" y="647156"/>
            <a:ext cx="2789464" cy="1982886"/>
          </a:xfrm>
          <a:prstGeom prst="upArrowCallout">
            <a:avLst/>
          </a:prstGeom>
        </xdr:spPr>
        <xdr:style>
          <a:lnRef idx="0">
            <a:schemeClr val="accent1"/>
          </a:lnRef>
          <a:fillRef idx="3">
            <a:schemeClr val="accent1"/>
          </a:fillRef>
          <a:effectRef idx="3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US" sz="1800"/>
              <a:t>For new questions go to the top tab</a:t>
            </a:r>
          </a:p>
          <a:p>
            <a:pPr algn="ctr"/>
            <a:r>
              <a:rPr lang="en-US" sz="1800" baseline="0"/>
              <a:t> </a:t>
            </a:r>
            <a:r>
              <a:rPr lang="en-US" sz="1800"/>
              <a:t>click</a:t>
            </a:r>
            <a:r>
              <a:rPr lang="en-US" sz="1800" baseline="0"/>
              <a:t> Formulas and calculate now!</a:t>
            </a:r>
            <a:endParaRPr lang="en-US" sz="1800"/>
          </a:p>
        </xdr:txBody>
      </xdr:sp>
      <xdr:sp macro="" textlink="">
        <xdr:nvSpPr>
          <xdr:cNvPr id="11" name="Oval 10"/>
          <xdr:cNvSpPr/>
        </xdr:nvSpPr>
        <xdr:spPr>
          <a:xfrm>
            <a:off x="14706778" y="213851"/>
            <a:ext cx="1006929" cy="435429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en-US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241301</xdr:colOff>
      <xdr:row>5</xdr:row>
      <xdr:rowOff>238125</xdr:rowOff>
    </xdr:from>
    <xdr:to>
      <xdr:col>14</xdr:col>
      <xdr:colOff>725715</xdr:colOff>
      <xdr:row>9</xdr:row>
      <xdr:rowOff>226786</xdr:rowOff>
    </xdr:to>
    <xdr:sp macro="" textlink="">
      <xdr:nvSpPr>
        <xdr:cNvPr id="7" name="Right Triangle 6"/>
        <xdr:cNvSpPr/>
      </xdr:nvSpPr>
      <xdr:spPr>
        <a:xfrm>
          <a:off x="10782301" y="1651000"/>
          <a:ext cx="1087664" cy="1004661"/>
        </a:xfrm>
        <a:prstGeom prst="rt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12</xdr:col>
      <xdr:colOff>2268</xdr:colOff>
      <xdr:row>11</xdr:row>
      <xdr:rowOff>204105</xdr:rowOff>
    </xdr:from>
    <xdr:to>
      <xdr:col>15</xdr:col>
      <xdr:colOff>467179</xdr:colOff>
      <xdr:row>20</xdr:row>
      <xdr:rowOff>244927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79374</xdr:colOff>
      <xdr:row>0</xdr:row>
      <xdr:rowOff>15875</xdr:rowOff>
    </xdr:from>
    <xdr:ext cx="8080375" cy="635000"/>
    <xdr:sp macro="" textlink="">
      <xdr:nvSpPr>
        <xdr:cNvPr id="6" name="Rectangle 5"/>
        <xdr:cNvSpPr/>
      </xdr:nvSpPr>
      <xdr:spPr>
        <a:xfrm>
          <a:off x="396874" y="15875"/>
          <a:ext cx="8080375" cy="635000"/>
        </a:xfrm>
        <a:prstGeom prst="rect">
          <a:avLst/>
        </a:prstGeom>
        <a:solidFill>
          <a:srgbClr val="FFFF0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lIns="91440" tIns="45720" rIns="91440" bIns="45720">
          <a:noAutofit/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/>
          <a:r>
            <a:rPr lang="en-US" sz="2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</a:rPr>
            <a:t>Y6</a:t>
          </a:r>
          <a:r>
            <a:rPr lang="en-US" sz="20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</a:rPr>
            <a:t> Mental maths!  </a:t>
          </a:r>
          <a:r>
            <a:rPr lang="en-US" sz="20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  <a:ea typeface="+mn-ea"/>
              <a:cs typeface="+mn-cs"/>
            </a:rPr>
            <a:t>Correct answers will turn green! </a:t>
          </a:r>
        </a:p>
      </xdr:txBody>
    </xdr:sp>
    <xdr:clientData/>
  </xdr:oneCellAnchor>
  <xdr:twoCellAnchor>
    <xdr:from>
      <xdr:col>13</xdr:col>
      <xdr:colOff>344713</xdr:colOff>
      <xdr:row>21</xdr:row>
      <xdr:rowOff>231321</xdr:rowOff>
    </xdr:from>
    <xdr:to>
      <xdr:col>14</xdr:col>
      <xdr:colOff>1047750</xdr:colOff>
      <xdr:row>26</xdr:row>
      <xdr:rowOff>231321</xdr:rowOff>
    </xdr:to>
    <xdr:sp macro="" textlink="">
      <xdr:nvSpPr>
        <xdr:cNvPr id="11" name="Rectangle 10"/>
        <xdr:cNvSpPr/>
      </xdr:nvSpPr>
      <xdr:spPr>
        <a:xfrm>
          <a:off x="11230427" y="5796642"/>
          <a:ext cx="1315359" cy="1292679"/>
        </a:xfrm>
        <a:prstGeom prst="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127000</xdr:colOff>
      <xdr:row>27</xdr:row>
      <xdr:rowOff>95250</xdr:rowOff>
    </xdr:from>
    <xdr:to>
      <xdr:col>7</xdr:col>
      <xdr:colOff>1508125</xdr:colOff>
      <xdr:row>29</xdr:row>
      <xdr:rowOff>77107</xdr:rowOff>
    </xdr:to>
    <xdr:sp macro="" textlink="">
      <xdr:nvSpPr>
        <xdr:cNvPr id="9" name="Rounded Rectangle 8"/>
        <xdr:cNvSpPr/>
      </xdr:nvSpPr>
      <xdr:spPr>
        <a:xfrm>
          <a:off x="1460500" y="7096125"/>
          <a:ext cx="5302250" cy="458107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0">
              <a:solidFill>
                <a:schemeClr val="tx1"/>
              </a:solidFill>
              <a:latin typeface="Arial Rounded MT Bold" pitchFamily="34" charset="0"/>
            </a:rPr>
            <a:t>Zoom in and out to get</a:t>
          </a:r>
          <a:r>
            <a:rPr lang="en-US" sz="1400" b="0" baseline="0">
              <a:solidFill>
                <a:schemeClr val="tx1"/>
              </a:solidFill>
              <a:latin typeface="Arial Rounded MT Bold" pitchFamily="34" charset="0"/>
            </a:rPr>
            <a:t> a closer look!</a:t>
          </a:r>
        </a:p>
      </xdr:txBody>
    </xdr:sp>
    <xdr:clientData/>
  </xdr:twoCellAnchor>
  <xdr:twoCellAnchor>
    <xdr:from>
      <xdr:col>8</xdr:col>
      <xdr:colOff>170089</xdr:colOff>
      <xdr:row>0</xdr:row>
      <xdr:rowOff>0</xdr:rowOff>
    </xdr:from>
    <xdr:to>
      <xdr:col>8</xdr:col>
      <xdr:colOff>445256</xdr:colOff>
      <xdr:row>1</xdr:row>
      <xdr:rowOff>95250</xdr:rowOff>
    </xdr:to>
    <xdr:sp macro="" textlink="">
      <xdr:nvSpPr>
        <xdr:cNvPr id="15" name="Down Arrow 14"/>
        <xdr:cNvSpPr/>
      </xdr:nvSpPr>
      <xdr:spPr>
        <a:xfrm>
          <a:off x="7996464" y="0"/>
          <a:ext cx="275167" cy="492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54429</xdr:colOff>
      <xdr:row>0</xdr:row>
      <xdr:rowOff>0</xdr:rowOff>
    </xdr:from>
    <xdr:to>
      <xdr:col>19</xdr:col>
      <xdr:colOff>136071</xdr:colOff>
      <xdr:row>2</xdr:row>
      <xdr:rowOff>95250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l="19773" t="3504" r="6514" b="77129"/>
        <a:stretch>
          <a:fillRect/>
        </a:stretch>
      </xdr:blipFill>
      <xdr:spPr bwMode="auto">
        <a:xfrm>
          <a:off x="8518072" y="0"/>
          <a:ext cx="6912428" cy="74839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95249</xdr:colOff>
      <xdr:row>1</xdr:row>
      <xdr:rowOff>44579</xdr:rowOff>
    </xdr:from>
    <xdr:to>
      <xdr:col>20</xdr:col>
      <xdr:colOff>571499</xdr:colOff>
      <xdr:row>8</xdr:row>
      <xdr:rowOff>217715</xdr:rowOff>
    </xdr:to>
    <xdr:sp macro="" textlink="">
      <xdr:nvSpPr>
        <xdr:cNvPr id="16" name="Up Arrow Callout 15"/>
        <xdr:cNvSpPr/>
      </xdr:nvSpPr>
      <xdr:spPr>
        <a:xfrm>
          <a:off x="14165035" y="439186"/>
          <a:ext cx="2313214" cy="1982886"/>
        </a:xfrm>
        <a:prstGeom prst="upArrowCallou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800"/>
            <a:t>For new questions go to the top tab</a:t>
          </a:r>
        </a:p>
        <a:p>
          <a:pPr algn="ctr"/>
          <a:r>
            <a:rPr lang="en-US" sz="1800" baseline="0"/>
            <a:t> </a:t>
          </a:r>
          <a:r>
            <a:rPr lang="en-US" sz="1800"/>
            <a:t>click</a:t>
          </a:r>
          <a:r>
            <a:rPr lang="en-US" sz="1800" baseline="0"/>
            <a:t> Formulas and calculate now!</a:t>
          </a:r>
          <a:endParaRPr lang="en-US" sz="1800"/>
        </a:p>
      </xdr:txBody>
    </xdr:sp>
    <xdr:clientData/>
  </xdr:twoCellAnchor>
  <xdr:twoCellAnchor>
    <xdr:from>
      <xdr:col>17</xdr:col>
      <xdr:colOff>476250</xdr:colOff>
      <xdr:row>0</xdr:row>
      <xdr:rowOff>40822</xdr:rowOff>
    </xdr:from>
    <xdr:to>
      <xdr:col>19</xdr:col>
      <xdr:colOff>258536</xdr:colOff>
      <xdr:row>1</xdr:row>
      <xdr:rowOff>81644</xdr:rowOff>
    </xdr:to>
    <xdr:sp macro="" textlink="">
      <xdr:nvSpPr>
        <xdr:cNvPr id="17" name="Oval 16"/>
        <xdr:cNvSpPr/>
      </xdr:nvSpPr>
      <xdr:spPr>
        <a:xfrm>
          <a:off x="14546036" y="40822"/>
          <a:ext cx="1006929" cy="43542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13608</xdr:colOff>
      <xdr:row>0</xdr:row>
      <xdr:rowOff>15875</xdr:rowOff>
    </xdr:from>
    <xdr:ext cx="8205106" cy="635000"/>
    <xdr:sp macro="" textlink="">
      <xdr:nvSpPr>
        <xdr:cNvPr id="6" name="Rectangle 5"/>
        <xdr:cNvSpPr/>
      </xdr:nvSpPr>
      <xdr:spPr>
        <a:xfrm>
          <a:off x="13608" y="15875"/>
          <a:ext cx="8205106" cy="635000"/>
        </a:xfrm>
        <a:prstGeom prst="rect">
          <a:avLst/>
        </a:prstGeom>
        <a:solidFill>
          <a:srgbClr val="FFFF0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lIns="91440" tIns="45720" rIns="91440" bIns="45720">
          <a:noAutofit/>
        </a:bodyPr>
        <a:lstStyle/>
        <a:p>
          <a:pPr algn="ctr"/>
          <a:r>
            <a:rPr lang="en-US" sz="1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2">
                  <a:lumMod val="50000"/>
                </a:schemeClr>
              </a:solidFill>
              <a:effectLst/>
              <a:latin typeface="Comic Sans MS" pitchFamily="66" charset="0"/>
            </a:rPr>
            <a:t>Y6+ Self Marking</a:t>
          </a:r>
          <a:r>
            <a:rPr lang="en-US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2">
                  <a:lumMod val="50000"/>
                </a:schemeClr>
              </a:solidFill>
              <a:effectLst/>
              <a:latin typeface="Comic Sans MS" pitchFamily="66" charset="0"/>
            </a:rPr>
            <a:t> Mental maths!  </a:t>
          </a:r>
          <a:r>
            <a:rPr lang="en-US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2">
                  <a:lumMod val="50000"/>
                </a:schemeClr>
              </a:solidFill>
              <a:effectLst/>
              <a:latin typeface="Comic Sans MS" pitchFamily="66" charset="0"/>
              <a:ea typeface="+mn-ea"/>
              <a:cs typeface="+mn-cs"/>
            </a:rPr>
            <a:t>Correct answers will turn green! </a:t>
          </a:r>
        </a:p>
      </xdr:txBody>
    </xdr:sp>
    <xdr:clientData/>
  </xdr:oneCellAnchor>
  <xdr:twoCellAnchor>
    <xdr:from>
      <xdr:col>2</xdr:col>
      <xdr:colOff>222250</xdr:colOff>
      <xdr:row>27</xdr:row>
      <xdr:rowOff>56696</xdr:rowOff>
    </xdr:from>
    <xdr:to>
      <xdr:col>7</xdr:col>
      <xdr:colOff>1825625</xdr:colOff>
      <xdr:row>28</xdr:row>
      <xdr:rowOff>111125</xdr:rowOff>
    </xdr:to>
    <xdr:sp macro="" textlink="">
      <xdr:nvSpPr>
        <xdr:cNvPr id="9" name="Rounded Rectangle 8"/>
        <xdr:cNvSpPr/>
      </xdr:nvSpPr>
      <xdr:spPr>
        <a:xfrm>
          <a:off x="1397000" y="7121071"/>
          <a:ext cx="5429250" cy="308429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400" b="0">
              <a:solidFill>
                <a:schemeClr val="tx1"/>
              </a:solidFill>
              <a:latin typeface="Arial Rounded MT Bold" pitchFamily="34" charset="0"/>
            </a:rPr>
            <a:t>Zoom in and out to get</a:t>
          </a:r>
          <a:r>
            <a:rPr lang="en-US" sz="1400" b="0" baseline="0">
              <a:solidFill>
                <a:schemeClr val="tx1"/>
              </a:solidFill>
              <a:latin typeface="Arial Rounded MT Bold" pitchFamily="34" charset="0"/>
            </a:rPr>
            <a:t> a closer look!</a:t>
          </a:r>
        </a:p>
      </xdr:txBody>
    </xdr:sp>
    <xdr:clientData/>
  </xdr:twoCellAnchor>
  <xdr:twoCellAnchor>
    <xdr:from>
      <xdr:col>14</xdr:col>
      <xdr:colOff>460374</xdr:colOff>
      <xdr:row>13</xdr:row>
      <xdr:rowOff>111125</xdr:rowOff>
    </xdr:from>
    <xdr:to>
      <xdr:col>15</xdr:col>
      <xdr:colOff>301624</xdr:colOff>
      <xdr:row>17</xdr:row>
      <xdr:rowOff>127000</xdr:rowOff>
    </xdr:to>
    <xdr:sp macro="" textlink="">
      <xdr:nvSpPr>
        <xdr:cNvPr id="11" name="Oval 10"/>
        <xdr:cNvSpPr/>
      </xdr:nvSpPr>
      <xdr:spPr>
        <a:xfrm>
          <a:off x="12096749" y="3603625"/>
          <a:ext cx="1190625" cy="1079500"/>
        </a:xfrm>
        <a:prstGeom prst="ellipse">
          <a:avLst/>
        </a:prstGeom>
        <a:noFill/>
        <a:ln>
          <a:solidFill>
            <a:srgbClr val="FFFF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14</xdr:col>
      <xdr:colOff>1142998</xdr:colOff>
      <xdr:row>11</xdr:row>
      <xdr:rowOff>254001</xdr:rowOff>
    </xdr:from>
    <xdr:to>
      <xdr:col>14</xdr:col>
      <xdr:colOff>1142999</xdr:colOff>
      <xdr:row>15</xdr:row>
      <xdr:rowOff>190504</xdr:rowOff>
    </xdr:to>
    <xdr:cxnSp macro="">
      <xdr:nvCxnSpPr>
        <xdr:cNvPr id="13" name="Straight Connector 12"/>
        <xdr:cNvCxnSpPr/>
      </xdr:nvCxnSpPr>
      <xdr:spPr>
        <a:xfrm rot="16200000" flipH="1">
          <a:off x="12279310" y="3690939"/>
          <a:ext cx="1000128" cy="1"/>
        </a:xfrm>
        <a:prstGeom prst="line">
          <a:avLst/>
        </a:prstGeom>
        <a:ln w="44450">
          <a:solidFill>
            <a:srgbClr val="FFFF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1143002</xdr:colOff>
      <xdr:row>15</xdr:row>
      <xdr:rowOff>174624</xdr:rowOff>
    </xdr:from>
    <xdr:to>
      <xdr:col>16</xdr:col>
      <xdr:colOff>460375</xdr:colOff>
      <xdr:row>15</xdr:row>
      <xdr:rowOff>190501</xdr:rowOff>
    </xdr:to>
    <xdr:cxnSp macro="">
      <xdr:nvCxnSpPr>
        <xdr:cNvPr id="15" name="Straight Connector 14"/>
        <xdr:cNvCxnSpPr/>
      </xdr:nvCxnSpPr>
      <xdr:spPr>
        <a:xfrm rot="10800000" flipV="1">
          <a:off x="12779377" y="4175124"/>
          <a:ext cx="1269998" cy="15877"/>
        </a:xfrm>
        <a:prstGeom prst="line">
          <a:avLst/>
        </a:prstGeom>
        <a:ln w="44450">
          <a:solidFill>
            <a:srgbClr val="FFFF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460374</xdr:colOff>
      <xdr:row>15</xdr:row>
      <xdr:rowOff>190501</xdr:rowOff>
    </xdr:from>
    <xdr:to>
      <xdr:col>14</xdr:col>
      <xdr:colOff>1142999</xdr:colOff>
      <xdr:row>18</xdr:row>
      <xdr:rowOff>31751</xdr:rowOff>
    </xdr:to>
    <xdr:cxnSp macro="">
      <xdr:nvCxnSpPr>
        <xdr:cNvPr id="19" name="Straight Connector 18"/>
        <xdr:cNvCxnSpPr/>
      </xdr:nvCxnSpPr>
      <xdr:spPr>
        <a:xfrm rot="5400000" flipH="1" flipV="1">
          <a:off x="12033249" y="4254501"/>
          <a:ext cx="809625" cy="682625"/>
        </a:xfrm>
        <a:prstGeom prst="line">
          <a:avLst/>
        </a:prstGeom>
        <a:ln w="44450">
          <a:solidFill>
            <a:srgbClr val="FFFF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1174750</xdr:colOff>
      <xdr:row>14</xdr:row>
      <xdr:rowOff>222250</xdr:rowOff>
    </xdr:from>
    <xdr:to>
      <xdr:col>15</xdr:col>
      <xdr:colOff>15875</xdr:colOff>
      <xdr:row>15</xdr:row>
      <xdr:rowOff>190500</xdr:rowOff>
    </xdr:to>
    <xdr:sp macro="" textlink="">
      <xdr:nvSpPr>
        <xdr:cNvPr id="23" name="Flowchart: Process 22"/>
        <xdr:cNvSpPr/>
      </xdr:nvSpPr>
      <xdr:spPr>
        <a:xfrm>
          <a:off x="12811125" y="3968750"/>
          <a:ext cx="190500" cy="222250"/>
        </a:xfrm>
        <a:prstGeom prst="flowChartProcess">
          <a:avLst/>
        </a:prstGeom>
        <a:noFill/>
        <a:ln>
          <a:solidFill>
            <a:srgbClr val="FFFF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14</xdr:col>
      <xdr:colOff>1174750</xdr:colOff>
      <xdr:row>14</xdr:row>
      <xdr:rowOff>222250</xdr:rowOff>
    </xdr:from>
    <xdr:to>
      <xdr:col>15</xdr:col>
      <xdr:colOff>15875</xdr:colOff>
      <xdr:row>15</xdr:row>
      <xdr:rowOff>190500</xdr:rowOff>
    </xdr:to>
    <xdr:sp macro="" textlink="">
      <xdr:nvSpPr>
        <xdr:cNvPr id="24" name="Flowchart: Process 23"/>
        <xdr:cNvSpPr/>
      </xdr:nvSpPr>
      <xdr:spPr>
        <a:xfrm>
          <a:off x="12811125" y="3968750"/>
          <a:ext cx="190500" cy="222250"/>
        </a:xfrm>
        <a:prstGeom prst="flowChartProcess">
          <a:avLst/>
        </a:prstGeom>
        <a:noFill/>
        <a:ln>
          <a:solidFill>
            <a:srgbClr val="FFFF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12</xdr:col>
      <xdr:colOff>555626</xdr:colOff>
      <xdr:row>23</xdr:row>
      <xdr:rowOff>11341</xdr:rowOff>
    </xdr:from>
    <xdr:to>
      <xdr:col>16</xdr:col>
      <xdr:colOff>127001</xdr:colOff>
      <xdr:row>25</xdr:row>
      <xdr:rowOff>238127</xdr:rowOff>
    </xdr:to>
    <xdr:sp macro="" textlink="">
      <xdr:nvSpPr>
        <xdr:cNvPr id="27" name="Flowchart: Manual Operation 26"/>
        <xdr:cNvSpPr/>
      </xdr:nvSpPr>
      <xdr:spPr>
        <a:xfrm>
          <a:off x="10162269" y="6148162"/>
          <a:ext cx="2755446" cy="743858"/>
        </a:xfrm>
        <a:prstGeom prst="flowChartManualOpe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14</xdr:col>
      <xdr:colOff>142875</xdr:colOff>
      <xdr:row>5</xdr:row>
      <xdr:rowOff>190501</xdr:rowOff>
    </xdr:from>
    <xdr:to>
      <xdr:col>15</xdr:col>
      <xdr:colOff>9652</xdr:colOff>
      <xdr:row>9</xdr:row>
      <xdr:rowOff>231321</xdr:rowOff>
    </xdr:to>
    <xdr:sp macro="" textlink="">
      <xdr:nvSpPr>
        <xdr:cNvPr id="28" name="Cube 27"/>
        <xdr:cNvSpPr/>
      </xdr:nvSpPr>
      <xdr:spPr>
        <a:xfrm>
          <a:off x="11436804" y="1660072"/>
          <a:ext cx="1213884" cy="1129392"/>
        </a:xfrm>
        <a:prstGeom prst="cub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8</xdr:col>
      <xdr:colOff>154214</xdr:colOff>
      <xdr:row>0</xdr:row>
      <xdr:rowOff>54428</xdr:rowOff>
    </xdr:from>
    <xdr:to>
      <xdr:col>8</xdr:col>
      <xdr:colOff>429381</xdr:colOff>
      <xdr:row>1</xdr:row>
      <xdr:rowOff>149678</xdr:rowOff>
    </xdr:to>
    <xdr:sp macro="" textlink="">
      <xdr:nvSpPr>
        <xdr:cNvPr id="18" name="Down Arrow 17"/>
        <xdr:cNvSpPr/>
      </xdr:nvSpPr>
      <xdr:spPr>
        <a:xfrm>
          <a:off x="7726589" y="54428"/>
          <a:ext cx="275167" cy="492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13</xdr:col>
      <xdr:colOff>26422</xdr:colOff>
      <xdr:row>23</xdr:row>
      <xdr:rowOff>14403</xdr:rowOff>
    </xdr:from>
    <xdr:to>
      <xdr:col>13</xdr:col>
      <xdr:colOff>28010</xdr:colOff>
      <xdr:row>25</xdr:row>
      <xdr:rowOff>204902</xdr:rowOff>
    </xdr:to>
    <xdr:cxnSp macro="">
      <xdr:nvCxnSpPr>
        <xdr:cNvPr id="21" name="Straight Arrow Connector 20"/>
        <xdr:cNvCxnSpPr/>
      </xdr:nvCxnSpPr>
      <xdr:spPr>
        <a:xfrm rot="5400000">
          <a:off x="9892394" y="6504216"/>
          <a:ext cx="707571" cy="1588"/>
        </a:xfrm>
        <a:prstGeom prst="straightConnector1">
          <a:avLst/>
        </a:prstGeom>
        <a:ln w="19050">
          <a:solidFill>
            <a:schemeClr val="bg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27214</xdr:colOff>
      <xdr:row>0</xdr:row>
      <xdr:rowOff>1</xdr:rowOff>
    </xdr:from>
    <xdr:to>
      <xdr:col>19</xdr:col>
      <xdr:colOff>503462</xdr:colOff>
      <xdr:row>3</xdr:row>
      <xdr:rowOff>66004</xdr:rowOff>
    </xdr:to>
    <xdr:pic>
      <xdr:nvPicPr>
        <xdr:cNvPr id="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19773" t="3504" r="6514" b="77129"/>
        <a:stretch>
          <a:fillRect/>
        </a:stretch>
      </xdr:blipFill>
      <xdr:spPr bwMode="auto">
        <a:xfrm>
          <a:off x="8232321" y="1"/>
          <a:ext cx="6898820" cy="977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394606</xdr:colOff>
      <xdr:row>2</xdr:row>
      <xdr:rowOff>85400</xdr:rowOff>
    </xdr:from>
    <xdr:to>
      <xdr:col>21</xdr:col>
      <xdr:colOff>353784</xdr:colOff>
      <xdr:row>11</xdr:row>
      <xdr:rowOff>136071</xdr:rowOff>
    </xdr:to>
    <xdr:sp macro="" textlink="">
      <xdr:nvSpPr>
        <xdr:cNvPr id="25" name="Up Arrow Callout 24"/>
        <xdr:cNvSpPr/>
      </xdr:nvSpPr>
      <xdr:spPr>
        <a:xfrm>
          <a:off x="13797642" y="738543"/>
          <a:ext cx="2408463" cy="2377492"/>
        </a:xfrm>
        <a:prstGeom prst="upArrowCallout">
          <a:avLst>
            <a:gd name="adj1" fmla="val 25000"/>
            <a:gd name="adj2" fmla="val 25000"/>
            <a:gd name="adj3" fmla="val 25000"/>
            <a:gd name="adj4" fmla="val 52386"/>
          </a:avLst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800"/>
            <a:t>For new questions go to the top tab</a:t>
          </a:r>
        </a:p>
        <a:p>
          <a:pPr algn="ctr"/>
          <a:r>
            <a:rPr lang="en-US" sz="1800" baseline="0"/>
            <a:t> </a:t>
          </a:r>
          <a:r>
            <a:rPr lang="en-US" sz="1800"/>
            <a:t>click</a:t>
          </a:r>
          <a:r>
            <a:rPr lang="en-US" sz="1800" baseline="0"/>
            <a:t> Formulas and calculate now!</a:t>
          </a:r>
          <a:endParaRPr lang="en-US" sz="1800"/>
        </a:p>
      </xdr:txBody>
    </xdr:sp>
    <xdr:clientData/>
  </xdr:twoCellAnchor>
  <xdr:twoCellAnchor>
    <xdr:from>
      <xdr:col>18</xdr:col>
      <xdr:colOff>190500</xdr:colOff>
      <xdr:row>0</xdr:row>
      <xdr:rowOff>81643</xdr:rowOff>
    </xdr:from>
    <xdr:to>
      <xdr:col>19</xdr:col>
      <xdr:colOff>585107</xdr:colOff>
      <xdr:row>1</xdr:row>
      <xdr:rowOff>122465</xdr:rowOff>
    </xdr:to>
    <xdr:sp macro="" textlink="">
      <xdr:nvSpPr>
        <xdr:cNvPr id="26" name="Oval 25"/>
        <xdr:cNvSpPr/>
      </xdr:nvSpPr>
      <xdr:spPr>
        <a:xfrm>
          <a:off x="14205857" y="81643"/>
          <a:ext cx="1006929" cy="43542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81643</xdr:colOff>
      <xdr:row>0</xdr:row>
      <xdr:rowOff>0</xdr:rowOff>
    </xdr:from>
    <xdr:ext cx="12423322" cy="687239"/>
    <xdr:sp macro="" textlink="">
      <xdr:nvSpPr>
        <xdr:cNvPr id="2" name="Rectangle 1"/>
        <xdr:cNvSpPr/>
      </xdr:nvSpPr>
      <xdr:spPr>
        <a:xfrm>
          <a:off x="81643" y="0"/>
          <a:ext cx="12423322" cy="687239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endParaRPr lang="en-US" sz="2000" b="1" cap="none" spc="0" baseline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0</xdr:col>
      <xdr:colOff>24493</xdr:colOff>
      <xdr:row>0</xdr:row>
      <xdr:rowOff>19050</xdr:rowOff>
    </xdr:from>
    <xdr:ext cx="12423322" cy="687239"/>
    <xdr:sp macro="" textlink="">
      <xdr:nvSpPr>
        <xdr:cNvPr id="3" name="Rectangle 2"/>
        <xdr:cNvSpPr/>
      </xdr:nvSpPr>
      <xdr:spPr>
        <a:xfrm>
          <a:off x="24493" y="19050"/>
          <a:ext cx="12423322" cy="687239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endParaRPr lang="en-US" sz="2000" b="1" cap="none" spc="0" baseline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0</xdr:col>
      <xdr:colOff>1</xdr:colOff>
      <xdr:row>0</xdr:row>
      <xdr:rowOff>56696</xdr:rowOff>
    </xdr:from>
    <xdr:ext cx="6953249" cy="650875"/>
    <xdr:sp macro="" textlink="">
      <xdr:nvSpPr>
        <xdr:cNvPr id="4" name="Rectangle 3"/>
        <xdr:cNvSpPr/>
      </xdr:nvSpPr>
      <xdr:spPr>
        <a:xfrm>
          <a:off x="1" y="56696"/>
          <a:ext cx="6953249" cy="650875"/>
        </a:xfrm>
        <a:prstGeom prst="rect">
          <a:avLst/>
        </a:prstGeom>
        <a:solidFill>
          <a:srgbClr val="FFFF0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lIns="91440" tIns="45720" rIns="91440" bIns="45720">
          <a:noAutofit/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/>
          <a:r>
            <a:rPr lang="en-US" sz="1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</a:rPr>
            <a:t>Times Tables ! </a:t>
          </a:r>
          <a:r>
            <a:rPr lang="en-US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Comic Sans MS" pitchFamily="66" charset="0"/>
              <a:ea typeface="+mn-ea"/>
              <a:cs typeface="+mn-cs"/>
            </a:rPr>
            <a:t>Correct answers will turn green! </a:t>
          </a:r>
        </a:p>
      </xdr:txBody>
    </xdr:sp>
    <xdr:clientData/>
  </xdr:oneCellAnchor>
  <xdr:twoCellAnchor>
    <xdr:from>
      <xdr:col>0</xdr:col>
      <xdr:colOff>68036</xdr:colOff>
      <xdr:row>0</xdr:row>
      <xdr:rowOff>136072</xdr:rowOff>
    </xdr:from>
    <xdr:to>
      <xdr:col>0</xdr:col>
      <xdr:colOff>343203</xdr:colOff>
      <xdr:row>1</xdr:row>
      <xdr:rowOff>258536</xdr:rowOff>
    </xdr:to>
    <xdr:sp macro="" textlink="">
      <xdr:nvSpPr>
        <xdr:cNvPr id="6" name="Down Arrow 5"/>
        <xdr:cNvSpPr/>
      </xdr:nvSpPr>
      <xdr:spPr>
        <a:xfrm>
          <a:off x="68036" y="136072"/>
          <a:ext cx="275167" cy="48441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544286</xdr:colOff>
      <xdr:row>0</xdr:row>
      <xdr:rowOff>0</xdr:rowOff>
    </xdr:from>
    <xdr:to>
      <xdr:col>20</xdr:col>
      <xdr:colOff>285750</xdr:colOff>
      <xdr:row>3</xdr:row>
      <xdr:rowOff>250284</xdr:rowOff>
    </xdr:to>
    <xdr:pic>
      <xdr:nvPicPr>
        <xdr:cNvPr id="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20209" r="6514" b="77129"/>
        <a:stretch>
          <a:fillRect/>
        </a:stretch>
      </xdr:blipFill>
      <xdr:spPr bwMode="auto">
        <a:xfrm>
          <a:off x="6945086" y="0"/>
          <a:ext cx="6828064" cy="1336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503465</xdr:colOff>
      <xdr:row>2</xdr:row>
      <xdr:rowOff>4079</xdr:rowOff>
    </xdr:from>
    <xdr:to>
      <xdr:col>22</xdr:col>
      <xdr:colOff>122464</xdr:colOff>
      <xdr:row>8</xdr:row>
      <xdr:rowOff>122464</xdr:rowOff>
    </xdr:to>
    <xdr:sp macro="" textlink="">
      <xdr:nvSpPr>
        <xdr:cNvPr id="8" name="Up Arrow Callout 7"/>
        <xdr:cNvSpPr/>
      </xdr:nvSpPr>
      <xdr:spPr>
        <a:xfrm>
          <a:off x="12057290" y="727979"/>
          <a:ext cx="2771774" cy="2290085"/>
        </a:xfrm>
        <a:prstGeom prst="upArrowCallou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000"/>
            <a:t>For new questions go to the top tab</a:t>
          </a:r>
        </a:p>
        <a:p>
          <a:pPr algn="ctr"/>
          <a:r>
            <a:rPr lang="en-US" sz="2000" baseline="0"/>
            <a:t> </a:t>
          </a:r>
          <a:r>
            <a:rPr lang="en-US" sz="2000"/>
            <a:t>click</a:t>
          </a:r>
          <a:r>
            <a:rPr lang="en-US" sz="2000" baseline="0"/>
            <a:t> Formulas and calculate now!</a:t>
          </a:r>
          <a:endParaRPr lang="en-US" sz="2000"/>
        </a:p>
      </xdr:txBody>
    </xdr:sp>
    <xdr:clientData/>
  </xdr:twoCellAnchor>
  <xdr:twoCellAnchor>
    <xdr:from>
      <xdr:col>19</xdr:col>
      <xdr:colOff>40821</xdr:colOff>
      <xdr:row>0</xdr:row>
      <xdr:rowOff>326571</xdr:rowOff>
    </xdr:from>
    <xdr:to>
      <xdr:col>20</xdr:col>
      <xdr:colOff>435428</xdr:colOff>
      <xdr:row>2</xdr:row>
      <xdr:rowOff>27214</xdr:rowOff>
    </xdr:to>
    <xdr:sp macro="" textlink="">
      <xdr:nvSpPr>
        <xdr:cNvPr id="9" name="Oval 8"/>
        <xdr:cNvSpPr/>
      </xdr:nvSpPr>
      <xdr:spPr>
        <a:xfrm>
          <a:off x="12918621" y="326571"/>
          <a:ext cx="1004207" cy="424543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K22"/>
  <sheetViews>
    <sheetView tabSelected="1" zoomScale="110" zoomScaleNormal="110" workbookViewId="0">
      <selection activeCell="L6" sqref="L6"/>
    </sheetView>
  </sheetViews>
  <sheetFormatPr defaultColWidth="9.140625" defaultRowHeight="15" x14ac:dyDescent="0.25"/>
  <cols>
    <col min="1" max="1" width="3.5703125" style="5" customWidth="1"/>
    <col min="2" max="2" width="23.42578125" style="5" customWidth="1"/>
    <col min="3" max="3" width="13.5703125" style="5" customWidth="1"/>
    <col min="4" max="4" width="13" style="5" customWidth="1"/>
    <col min="5" max="5" width="12" style="5" customWidth="1"/>
    <col min="6" max="6" width="12.5703125" style="5" customWidth="1"/>
    <col min="7" max="10" width="9.140625" style="5"/>
    <col min="11" max="11" width="34.7109375" style="5" customWidth="1"/>
    <col min="12" max="16384" width="9.140625" style="5"/>
  </cols>
  <sheetData>
    <row r="5" spans="2:11" ht="33" thickBot="1" x14ac:dyDescent="0.45">
      <c r="B5" s="116"/>
    </row>
    <row r="6" spans="2:11" ht="23.25" thickBot="1" x14ac:dyDescent="0.35">
      <c r="B6" s="133" t="s">
        <v>150</v>
      </c>
      <c r="C6" s="111"/>
      <c r="D6" s="111"/>
      <c r="E6" s="111"/>
      <c r="F6" s="111"/>
      <c r="G6" s="111"/>
      <c r="H6" s="111"/>
      <c r="I6" s="111"/>
      <c r="J6" s="111"/>
      <c r="K6" s="111"/>
    </row>
    <row r="7" spans="2:11" ht="16.5" thickBot="1" x14ac:dyDescent="0.3">
      <c r="B7" s="134" t="s">
        <v>147</v>
      </c>
      <c r="C7" s="114"/>
      <c r="D7" s="114"/>
      <c r="E7" s="114"/>
      <c r="F7" s="114"/>
      <c r="G7" s="114"/>
      <c r="H7" s="114"/>
      <c r="I7" s="114"/>
      <c r="J7" s="114"/>
      <c r="K7" s="115"/>
    </row>
    <row r="8" spans="2:11" ht="16.5" thickBot="1" x14ac:dyDescent="0.3">
      <c r="B8" s="135" t="s">
        <v>153</v>
      </c>
      <c r="C8" s="112"/>
      <c r="D8" s="112"/>
      <c r="E8" s="112"/>
      <c r="F8" s="112"/>
      <c r="G8" s="112"/>
      <c r="H8" s="112"/>
      <c r="I8" s="112"/>
      <c r="J8" s="112"/>
      <c r="K8" s="113"/>
    </row>
    <row r="9" spans="2:11" ht="16.5" thickBot="1" x14ac:dyDescent="0.3">
      <c r="B9" s="136" t="s">
        <v>152</v>
      </c>
      <c r="C9" s="131"/>
      <c r="D9" s="131"/>
      <c r="E9" s="131"/>
      <c r="F9" s="131"/>
      <c r="G9" s="131"/>
      <c r="H9" s="131"/>
      <c r="I9" s="131"/>
      <c r="J9" s="131"/>
      <c r="K9" s="132"/>
    </row>
    <row r="10" spans="2:11" ht="16.5" thickBot="1" x14ac:dyDescent="0.3">
      <c r="B10" s="137" t="s">
        <v>151</v>
      </c>
      <c r="C10" s="129"/>
      <c r="D10" s="129"/>
      <c r="E10" s="129"/>
      <c r="F10" s="129"/>
      <c r="G10" s="129"/>
      <c r="H10" s="129"/>
      <c r="I10" s="129"/>
      <c r="J10" s="129"/>
      <c r="K10" s="130"/>
    </row>
    <row r="11" spans="2:11" ht="15.75" x14ac:dyDescent="0.25">
      <c r="B11" s="138"/>
      <c r="C11" s="118"/>
      <c r="D11" s="118"/>
      <c r="E11" s="118"/>
      <c r="F11" s="118"/>
      <c r="G11" s="118"/>
      <c r="H11" s="118"/>
      <c r="I11" s="118"/>
      <c r="J11" s="118"/>
      <c r="K11" s="119"/>
    </row>
    <row r="12" spans="2:11" ht="15.75" x14ac:dyDescent="0.25">
      <c r="B12" s="138"/>
      <c r="C12" s="118"/>
      <c r="D12" s="118"/>
      <c r="E12" s="118"/>
      <c r="F12" s="118"/>
      <c r="G12" s="118"/>
      <c r="H12" s="118"/>
      <c r="I12" s="118"/>
      <c r="J12" s="118"/>
      <c r="K12" s="119"/>
    </row>
    <row r="13" spans="2:11" ht="15.75" x14ac:dyDescent="0.25">
      <c r="B13" s="138"/>
      <c r="C13" s="118"/>
      <c r="D13" s="118"/>
      <c r="E13" s="118"/>
      <c r="F13" s="118"/>
      <c r="G13" s="118"/>
      <c r="H13" s="118"/>
      <c r="I13" s="118"/>
      <c r="J13" s="118"/>
      <c r="K13" s="119"/>
    </row>
    <row r="14" spans="2:11" ht="15.75" x14ac:dyDescent="0.25">
      <c r="B14" s="138"/>
      <c r="C14" s="118"/>
      <c r="D14" s="118"/>
      <c r="E14" s="118"/>
      <c r="F14" s="118"/>
      <c r="G14" s="118"/>
      <c r="H14" s="118"/>
      <c r="I14" s="118"/>
      <c r="J14" s="118"/>
      <c r="K14" s="119"/>
    </row>
    <row r="15" spans="2:11" ht="15.75" x14ac:dyDescent="0.25">
      <c r="B15" s="138"/>
      <c r="C15" s="118"/>
      <c r="D15" s="118"/>
      <c r="E15" s="118"/>
      <c r="F15" s="118"/>
      <c r="G15" s="118"/>
      <c r="H15" s="118"/>
      <c r="I15" s="118"/>
      <c r="J15" s="118"/>
      <c r="K15" s="119"/>
    </row>
    <row r="16" spans="2:11" ht="16.5" thickBot="1" x14ac:dyDescent="0.3">
      <c r="B16" s="138"/>
      <c r="C16" s="118"/>
      <c r="D16" s="118"/>
      <c r="E16" s="118"/>
      <c r="F16" s="118"/>
      <c r="G16" s="118"/>
      <c r="H16" s="118"/>
      <c r="I16" s="118"/>
      <c r="J16" s="118"/>
      <c r="K16" s="119"/>
    </row>
    <row r="17" spans="2:11" ht="15.75" customHeight="1" thickBot="1" x14ac:dyDescent="0.3">
      <c r="B17" s="186" t="s">
        <v>207</v>
      </c>
      <c r="C17" s="187"/>
      <c r="D17" s="187"/>
      <c r="E17" s="187"/>
      <c r="F17" s="187"/>
      <c r="G17" s="187"/>
      <c r="H17" s="187"/>
      <c r="I17" s="187"/>
      <c r="J17" s="187"/>
      <c r="K17" s="188"/>
    </row>
    <row r="18" spans="2:11" ht="16.5" thickBot="1" x14ac:dyDescent="0.3">
      <c r="B18" s="137" t="s">
        <v>208</v>
      </c>
      <c r="C18" s="129"/>
      <c r="D18" s="129"/>
      <c r="E18" s="129"/>
      <c r="F18" s="129"/>
      <c r="G18" s="129"/>
      <c r="H18" s="129"/>
      <c r="I18" s="129"/>
      <c r="J18" s="129"/>
      <c r="K18" s="130"/>
    </row>
    <row r="19" spans="2:11" ht="15.75" x14ac:dyDescent="0.25">
      <c r="B19" s="139" t="s">
        <v>149</v>
      </c>
      <c r="C19" s="125"/>
      <c r="D19" s="125"/>
      <c r="E19" s="125"/>
      <c r="F19" s="125"/>
      <c r="G19" s="125"/>
      <c r="H19" s="125"/>
      <c r="I19" s="125"/>
      <c r="J19" s="125"/>
      <c r="K19" s="126"/>
    </row>
    <row r="20" spans="2:11" ht="16.5" thickBot="1" x14ac:dyDescent="0.3">
      <c r="B20" s="140" t="s">
        <v>148</v>
      </c>
      <c r="C20" s="127"/>
      <c r="D20" s="127"/>
      <c r="E20" s="127"/>
      <c r="F20" s="127"/>
      <c r="G20" s="127"/>
      <c r="H20" s="127"/>
      <c r="I20" s="127"/>
      <c r="J20" s="127"/>
      <c r="K20" s="128"/>
    </row>
    <row r="22" spans="2:11" ht="15.75" x14ac:dyDescent="0.25">
      <c r="B22" s="117"/>
    </row>
  </sheetData>
  <sheetProtection password="876B" sheet="1" objects="1" scenarios="1" selectLockedCells="1"/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70" zoomScaleNormal="70" workbookViewId="0">
      <selection activeCell="J3" sqref="J3"/>
    </sheetView>
  </sheetViews>
  <sheetFormatPr defaultColWidth="9.140625" defaultRowHeight="22.5" x14ac:dyDescent="0.45"/>
  <cols>
    <col min="1" max="1" width="5.42578125" style="141" customWidth="1"/>
    <col min="2" max="2" width="13.42578125" style="142" customWidth="1"/>
    <col min="3" max="3" width="8.85546875" style="142" customWidth="1"/>
    <col min="4" max="4" width="11.42578125" style="142" customWidth="1"/>
    <col min="5" max="5" width="11" style="142" customWidth="1"/>
    <col min="6" max="6" width="7.5703125" style="142" customWidth="1"/>
    <col min="7" max="7" width="8" style="142" customWidth="1"/>
    <col min="8" max="8" width="8.7109375" style="142" customWidth="1"/>
    <col min="9" max="9" width="38.5703125" style="142" customWidth="1"/>
    <col min="10" max="10" width="9.5703125" style="172" customWidth="1"/>
    <col min="11" max="11" width="9.140625" style="153"/>
    <col min="12" max="15" width="9.140625" style="147"/>
    <col min="16" max="16" width="14.140625" style="147" customWidth="1"/>
    <col min="17" max="17" width="9.140625" style="147"/>
    <col min="18" max="18" width="10.7109375" style="147" customWidth="1"/>
    <col min="19" max="16384" width="9.140625" style="147"/>
  </cols>
  <sheetData>
    <row r="1" spans="1:16" ht="16.5" customHeight="1" x14ac:dyDescent="0.45">
      <c r="C1" s="143"/>
      <c r="D1" s="143"/>
      <c r="E1" s="143"/>
      <c r="F1" s="144"/>
      <c r="G1" s="144"/>
      <c r="H1" s="144"/>
      <c r="I1" s="144"/>
      <c r="J1" s="145"/>
      <c r="K1" s="146"/>
      <c r="L1" s="144"/>
    </row>
    <row r="2" spans="1:16" ht="43.5" customHeight="1" thickBot="1" x14ac:dyDescent="0.5">
      <c r="C2" s="143"/>
      <c r="D2" s="143"/>
      <c r="E2" s="143"/>
      <c r="F2" s="144"/>
      <c r="G2" s="144"/>
      <c r="H2" s="144"/>
      <c r="I2" s="144"/>
      <c r="J2" s="145"/>
      <c r="K2" s="146"/>
      <c r="L2" s="144"/>
    </row>
    <row r="3" spans="1:16" s="152" customFormat="1" ht="21" customHeight="1" thickBot="1" x14ac:dyDescent="0.45">
      <c r="A3" s="148">
        <v>1</v>
      </c>
      <c r="B3" s="149" t="s">
        <v>37</v>
      </c>
      <c r="C3" s="150">
        <f ca="1">RANDBETWEEN(2,5)</f>
        <v>5</v>
      </c>
      <c r="D3" s="149" t="s">
        <v>154</v>
      </c>
      <c r="E3" s="149"/>
      <c r="F3" s="149">
        <f ca="1" xml:space="preserve"> RANDBETWEEN(3,11)</f>
        <v>8</v>
      </c>
      <c r="G3" s="149" t="s">
        <v>1</v>
      </c>
      <c r="H3" s="149"/>
      <c r="I3" s="149"/>
      <c r="J3" s="106" t="s">
        <v>1</v>
      </c>
      <c r="K3" s="151" t="s">
        <v>10</v>
      </c>
    </row>
    <row r="4" spans="1:16" s="152" customFormat="1" ht="21" customHeight="1" thickBot="1" x14ac:dyDescent="0.45">
      <c r="A4" s="148">
        <v>2</v>
      </c>
      <c r="B4" s="149" t="s">
        <v>155</v>
      </c>
      <c r="C4" s="149"/>
      <c r="D4" s="149"/>
      <c r="E4" s="149"/>
      <c r="F4" s="149">
        <f ca="1">RANDBETWEEN(4,17)</f>
        <v>17</v>
      </c>
      <c r="G4" s="149" t="s">
        <v>156</v>
      </c>
      <c r="H4" s="149"/>
      <c r="I4" s="149"/>
      <c r="J4" s="107" t="s">
        <v>1</v>
      </c>
      <c r="K4" s="153" t="s">
        <v>157</v>
      </c>
      <c r="L4" s="154"/>
      <c r="P4" s="155"/>
    </row>
    <row r="5" spans="1:16" s="152" customFormat="1" ht="21" customHeight="1" thickBot="1" x14ac:dyDescent="0.45">
      <c r="A5" s="148">
        <v>3</v>
      </c>
      <c r="B5" s="149" t="s">
        <v>158</v>
      </c>
      <c r="C5" s="149">
        <f ca="1">(RANDBETWEEN(2,8))*10</f>
        <v>40</v>
      </c>
      <c r="D5" s="149" t="s">
        <v>159</v>
      </c>
      <c r="E5" s="149"/>
      <c r="F5" s="149"/>
      <c r="G5" s="149"/>
      <c r="H5" s="149"/>
      <c r="I5" s="149"/>
      <c r="J5" s="106" t="s">
        <v>1</v>
      </c>
      <c r="K5" s="153"/>
      <c r="L5" s="156"/>
    </row>
    <row r="6" spans="1:16" s="152" customFormat="1" ht="21" customHeight="1" thickBot="1" x14ac:dyDescent="0.45">
      <c r="A6" s="148">
        <v>4</v>
      </c>
      <c r="B6" s="149" t="s">
        <v>160</v>
      </c>
      <c r="C6" s="157"/>
      <c r="D6" s="149"/>
      <c r="E6" s="158"/>
      <c r="F6" s="149"/>
      <c r="G6" s="149"/>
      <c r="H6" s="149"/>
      <c r="I6" s="149"/>
      <c r="J6" s="106" t="s">
        <v>1</v>
      </c>
      <c r="K6" s="153" t="s">
        <v>161</v>
      </c>
      <c r="O6" s="159">
        <f ca="1">RANDBETWEEN(1,10)</f>
        <v>5</v>
      </c>
      <c r="P6" s="160"/>
    </row>
    <row r="7" spans="1:16" ht="21" customHeight="1" thickBot="1" x14ac:dyDescent="0.45">
      <c r="A7" s="148">
        <v>5</v>
      </c>
      <c r="B7" s="149" t="s">
        <v>35</v>
      </c>
      <c r="C7" s="149">
        <f ca="1">RANDBETWEEN(21,29)</f>
        <v>25</v>
      </c>
      <c r="D7" s="149"/>
      <c r="E7" s="149"/>
      <c r="F7" s="149"/>
      <c r="G7" s="149"/>
      <c r="H7" s="149"/>
      <c r="I7" s="149"/>
      <c r="J7" s="106" t="s">
        <v>1</v>
      </c>
      <c r="K7" s="161"/>
      <c r="L7" s="162"/>
      <c r="M7" s="163"/>
      <c r="N7" s="164"/>
    </row>
    <row r="8" spans="1:16" s="152" customFormat="1" ht="21" customHeight="1" thickBot="1" x14ac:dyDescent="0.45">
      <c r="A8" s="148">
        <v>6</v>
      </c>
      <c r="B8" s="149" t="s">
        <v>162</v>
      </c>
      <c r="C8" s="149"/>
      <c r="D8" s="149"/>
      <c r="E8" s="149"/>
      <c r="F8" s="149"/>
      <c r="G8" s="149">
        <f ca="1">(RANDBETWEEN(22,79))/10</f>
        <v>7.1</v>
      </c>
      <c r="H8" s="149" t="s">
        <v>163</v>
      </c>
      <c r="I8" s="149"/>
      <c r="J8" s="106" t="s">
        <v>1</v>
      </c>
      <c r="K8" s="153" t="s">
        <v>164</v>
      </c>
    </row>
    <row r="9" spans="1:16" s="152" customFormat="1" ht="21" customHeight="1" thickBot="1" x14ac:dyDescent="0.45">
      <c r="A9" s="148">
        <v>7</v>
      </c>
      <c r="B9" s="149" t="s">
        <v>40</v>
      </c>
      <c r="C9" s="149"/>
      <c r="D9" s="149">
        <f ca="1">2*(RANDBETWEEN(151,300))</f>
        <v>530</v>
      </c>
      <c r="E9" s="158" t="s">
        <v>1</v>
      </c>
      <c r="F9" s="149"/>
      <c r="G9" s="149"/>
      <c r="H9" s="149"/>
      <c r="I9" s="149"/>
      <c r="J9" s="106" t="s">
        <v>1</v>
      </c>
      <c r="K9" s="153"/>
      <c r="L9" s="147"/>
      <c r="P9" s="165">
        <f ca="1">RANDBETWEEN(1,10)</f>
        <v>6</v>
      </c>
    </row>
    <row r="10" spans="1:16" s="152" customFormat="1" ht="21" customHeight="1" thickBot="1" x14ac:dyDescent="0.45">
      <c r="A10" s="148">
        <v>8</v>
      </c>
      <c r="B10" s="149" t="s">
        <v>165</v>
      </c>
      <c r="C10" s="149"/>
      <c r="D10" s="166">
        <f ca="1">(RANDBETWEEN(100,300))/100</f>
        <v>2.85</v>
      </c>
      <c r="E10" s="149" t="s">
        <v>166</v>
      </c>
      <c r="F10" s="149"/>
      <c r="G10" s="149"/>
      <c r="H10" s="149"/>
      <c r="I10" s="149"/>
      <c r="J10" s="106" t="s">
        <v>1</v>
      </c>
      <c r="K10" s="153"/>
      <c r="L10" s="147"/>
      <c r="P10" s="155"/>
    </row>
    <row r="11" spans="1:16" ht="21" customHeight="1" thickBot="1" x14ac:dyDescent="0.45">
      <c r="A11" s="148">
        <v>9</v>
      </c>
      <c r="B11" s="149" t="s">
        <v>167</v>
      </c>
      <c r="C11" s="149"/>
      <c r="D11" s="149"/>
      <c r="E11" s="167">
        <f ca="1">RANDBETWEEN(2,9)</f>
        <v>8</v>
      </c>
      <c r="F11" s="167">
        <f ca="1">RANDBETWEEN(2,9)</f>
        <v>3</v>
      </c>
      <c r="G11" s="167">
        <f ca="1">RANDBETWEEN(2,9)</f>
        <v>6</v>
      </c>
      <c r="H11" s="167">
        <f ca="1">RANDBETWEEN(2,9)</f>
        <v>8</v>
      </c>
      <c r="I11" s="168" t="s">
        <v>168</v>
      </c>
      <c r="J11" s="106" t="s">
        <v>1</v>
      </c>
    </row>
    <row r="12" spans="1:16" ht="21" customHeight="1" thickBot="1" x14ac:dyDescent="0.45">
      <c r="A12" s="148">
        <v>10</v>
      </c>
      <c r="B12" s="149" t="s">
        <v>169</v>
      </c>
      <c r="C12" s="149"/>
      <c r="D12" s="150">
        <f ca="1">4*(RANDBETWEEN(1,12))</f>
        <v>32</v>
      </c>
      <c r="E12" s="150" t="s">
        <v>1</v>
      </c>
      <c r="F12" s="149"/>
      <c r="G12" s="149"/>
      <c r="H12" s="149"/>
      <c r="I12" s="149"/>
      <c r="J12" s="106" t="s">
        <v>1</v>
      </c>
      <c r="O12" s="169"/>
    </row>
    <row r="13" spans="1:16" ht="21" customHeight="1" thickBot="1" x14ac:dyDescent="0.45">
      <c r="A13" s="148">
        <v>11</v>
      </c>
      <c r="B13" s="149" t="s">
        <v>170</v>
      </c>
      <c r="C13" s="149"/>
      <c r="D13" s="150">
        <f ca="1">100*(RANDBETWEEN(11,77))</f>
        <v>3600</v>
      </c>
      <c r="E13" s="150" t="s">
        <v>1</v>
      </c>
      <c r="F13" s="150"/>
      <c r="G13" s="149"/>
      <c r="H13" s="149"/>
      <c r="I13" s="149"/>
      <c r="J13" s="106" t="s">
        <v>1</v>
      </c>
    </row>
    <row r="14" spans="1:16" ht="21" customHeight="1" thickBot="1" x14ac:dyDescent="0.45">
      <c r="A14" s="148">
        <v>12</v>
      </c>
      <c r="B14" s="149" t="s">
        <v>47</v>
      </c>
      <c r="C14" s="150">
        <v>3</v>
      </c>
      <c r="D14" s="150" t="s">
        <v>0</v>
      </c>
      <c r="E14" s="149">
        <f ca="1">RANDBETWEEN(20,100)</f>
        <v>98</v>
      </c>
      <c r="F14" s="149" t="s">
        <v>1</v>
      </c>
      <c r="G14" s="149"/>
      <c r="H14" s="149"/>
      <c r="I14" s="149"/>
      <c r="J14" s="106" t="s">
        <v>1</v>
      </c>
      <c r="K14" s="161"/>
      <c r="L14" s="162"/>
    </row>
    <row r="15" spans="1:16" ht="21" customHeight="1" thickBot="1" x14ac:dyDescent="0.45">
      <c r="A15" s="148">
        <v>13</v>
      </c>
      <c r="B15" s="149" t="s">
        <v>47</v>
      </c>
      <c r="C15" s="157">
        <f ca="1">RANDBETWEEN(1,9)</f>
        <v>6</v>
      </c>
      <c r="D15" s="149" t="s">
        <v>2</v>
      </c>
      <c r="E15" s="149" t="s">
        <v>11</v>
      </c>
      <c r="F15" s="149"/>
      <c r="G15" s="149"/>
      <c r="H15" s="149"/>
      <c r="I15" s="149"/>
      <c r="J15" s="106" t="s">
        <v>1</v>
      </c>
      <c r="K15" s="161"/>
      <c r="L15" s="162" t="s">
        <v>171</v>
      </c>
      <c r="M15" s="163"/>
    </row>
    <row r="16" spans="1:16" ht="21" customHeight="1" thickBot="1" x14ac:dyDescent="0.45">
      <c r="A16" s="148">
        <v>14</v>
      </c>
      <c r="B16" s="149" t="s">
        <v>47</v>
      </c>
      <c r="C16" s="149">
        <f ca="1">RANDBETWEEN(200,500)</f>
        <v>418</v>
      </c>
      <c r="D16" s="150" t="s">
        <v>3</v>
      </c>
      <c r="E16" s="149">
        <f ca="1">RANDBETWEEN(200,500)</f>
        <v>336</v>
      </c>
      <c r="F16" s="149" t="s">
        <v>1</v>
      </c>
      <c r="G16" s="149"/>
      <c r="H16" s="149"/>
      <c r="I16" s="149"/>
      <c r="J16" s="106" t="s">
        <v>1</v>
      </c>
      <c r="K16" s="161"/>
      <c r="L16" s="162"/>
      <c r="M16" s="163"/>
    </row>
    <row r="17" spans="1:14" ht="21" customHeight="1" thickBot="1" x14ac:dyDescent="0.45">
      <c r="A17" s="148">
        <v>15</v>
      </c>
      <c r="B17" s="149" t="s">
        <v>47</v>
      </c>
      <c r="C17" s="150">
        <f ca="1">RANDBETWEEN(2,9)</f>
        <v>4</v>
      </c>
      <c r="D17" s="149" t="s">
        <v>4</v>
      </c>
      <c r="E17" s="149"/>
      <c r="F17" s="149" t="s">
        <v>1</v>
      </c>
      <c r="G17" s="149"/>
      <c r="H17" s="149"/>
      <c r="I17" s="149"/>
      <c r="J17" s="106" t="s">
        <v>1</v>
      </c>
      <c r="K17" s="161" t="s">
        <v>145</v>
      </c>
      <c r="L17" s="162"/>
      <c r="M17" s="163"/>
    </row>
    <row r="18" spans="1:14" ht="21" customHeight="1" thickBot="1" x14ac:dyDescent="0.45">
      <c r="A18" s="148">
        <v>16</v>
      </c>
      <c r="B18" s="149" t="s">
        <v>35</v>
      </c>
      <c r="C18" s="157">
        <f ca="1">RANDBETWEEN(101,299)</f>
        <v>132</v>
      </c>
      <c r="D18" s="149"/>
      <c r="E18" s="158"/>
      <c r="F18" s="149"/>
      <c r="G18" s="149"/>
      <c r="H18" s="149"/>
      <c r="I18" s="149"/>
      <c r="J18" s="106" t="s">
        <v>1</v>
      </c>
      <c r="K18" s="161"/>
      <c r="L18" s="162"/>
      <c r="M18" s="163"/>
    </row>
    <row r="19" spans="1:14" s="152" customFormat="1" ht="21" customHeight="1" thickBot="1" x14ac:dyDescent="0.45">
      <c r="A19" s="148">
        <v>17</v>
      </c>
      <c r="B19" s="170" t="s">
        <v>172</v>
      </c>
      <c r="C19" s="149"/>
      <c r="D19" s="149"/>
      <c r="E19" s="149"/>
      <c r="F19" s="149"/>
      <c r="G19" s="149"/>
      <c r="H19" s="149">
        <f ca="1">RANDBETWEEN(20,50)</f>
        <v>31</v>
      </c>
      <c r="I19" s="149" t="s">
        <v>173</v>
      </c>
      <c r="J19" s="106" t="s">
        <v>1</v>
      </c>
      <c r="K19" s="153" t="s">
        <v>174</v>
      </c>
    </row>
    <row r="20" spans="1:14" ht="21" customHeight="1" thickBot="1" x14ac:dyDescent="0.45">
      <c r="A20" s="148">
        <v>18</v>
      </c>
      <c r="B20" s="149" t="s">
        <v>47</v>
      </c>
      <c r="C20" s="150">
        <f ca="1">RANDBETWEEN(1,99)/10</f>
        <v>2.8</v>
      </c>
      <c r="D20" s="158" t="s">
        <v>15</v>
      </c>
      <c r="E20" s="171"/>
      <c r="F20" s="149"/>
      <c r="G20" s="149" t="s">
        <v>1</v>
      </c>
      <c r="H20" s="149"/>
      <c r="I20" s="149"/>
      <c r="J20" s="106" t="s">
        <v>1</v>
      </c>
      <c r="K20" s="161"/>
      <c r="L20" s="162"/>
      <c r="M20" s="163"/>
    </row>
    <row r="21" spans="1:14" ht="21" customHeight="1" thickBot="1" x14ac:dyDescent="0.45">
      <c r="A21" s="148">
        <v>19</v>
      </c>
      <c r="B21" s="149" t="s">
        <v>175</v>
      </c>
      <c r="C21" s="150">
        <f ca="1">RANDBETWEEN(12,91)</f>
        <v>49</v>
      </c>
      <c r="D21" s="149" t="s">
        <v>176</v>
      </c>
      <c r="E21" s="149"/>
      <c r="F21" s="149"/>
      <c r="G21" s="149"/>
      <c r="H21" s="149"/>
      <c r="I21" s="149"/>
      <c r="J21" s="106" t="s">
        <v>1</v>
      </c>
      <c r="K21" s="161"/>
      <c r="L21" s="162"/>
      <c r="M21" s="163"/>
      <c r="N21" s="164"/>
    </row>
    <row r="22" spans="1:14" ht="21" customHeight="1" thickBot="1" x14ac:dyDescent="0.45">
      <c r="A22" s="148">
        <v>20</v>
      </c>
      <c r="B22" s="170" t="s">
        <v>177</v>
      </c>
      <c r="C22" s="149"/>
      <c r="D22" s="149"/>
      <c r="E22" s="149"/>
      <c r="F22" s="150">
        <f ca="1">RANDBETWEEN(21,99)</f>
        <v>77</v>
      </c>
      <c r="G22" s="149" t="s">
        <v>178</v>
      </c>
      <c r="H22" s="149"/>
      <c r="I22" s="149"/>
      <c r="J22" s="106" t="s">
        <v>1</v>
      </c>
      <c r="K22" s="161" t="s">
        <v>179</v>
      </c>
      <c r="L22" s="162"/>
      <c r="M22" s="163"/>
    </row>
    <row r="23" spans="1:14" ht="21" customHeight="1" thickBot="1" x14ac:dyDescent="0.45">
      <c r="A23" s="148">
        <v>21</v>
      </c>
      <c r="B23" s="149" t="s">
        <v>180</v>
      </c>
      <c r="C23" s="149">
        <f ca="1">RANDBETWEEN(2,9)/10</f>
        <v>0.2</v>
      </c>
      <c r="D23" s="149" t="s">
        <v>181</v>
      </c>
      <c r="E23" s="149"/>
      <c r="F23" s="149"/>
      <c r="G23" s="149"/>
      <c r="H23" s="149"/>
      <c r="I23" s="149"/>
      <c r="J23" s="106" t="s">
        <v>1</v>
      </c>
      <c r="K23" s="161" t="s">
        <v>182</v>
      </c>
      <c r="L23" s="162"/>
      <c r="M23" s="163"/>
    </row>
    <row r="24" spans="1:14" ht="21" customHeight="1" thickBot="1" x14ac:dyDescent="0.45">
      <c r="A24" s="148">
        <v>22</v>
      </c>
      <c r="B24" s="149" t="s">
        <v>183</v>
      </c>
      <c r="C24" s="150"/>
      <c r="D24" s="149">
        <f ca="1">4*(RANDBETWEEN(1,12))</f>
        <v>4</v>
      </c>
      <c r="E24" s="150" t="s">
        <v>1</v>
      </c>
      <c r="F24" s="149"/>
      <c r="G24" s="149"/>
      <c r="H24" s="149"/>
      <c r="I24" s="149"/>
      <c r="J24" s="106" t="s">
        <v>1</v>
      </c>
      <c r="K24" s="161"/>
      <c r="L24" s="162"/>
      <c r="M24" s="163"/>
    </row>
    <row r="25" spans="1:14" ht="21" customHeight="1" thickBot="1" x14ac:dyDescent="0.45">
      <c r="A25" s="148">
        <v>23</v>
      </c>
      <c r="B25" s="149" t="s">
        <v>47</v>
      </c>
      <c r="C25" s="150">
        <f ca="1">RANDBETWEEN(5,10)</f>
        <v>10</v>
      </c>
      <c r="D25" s="149" t="s">
        <v>184</v>
      </c>
      <c r="E25" s="158"/>
      <c r="F25" s="149"/>
      <c r="G25" s="149"/>
      <c r="H25" s="149"/>
      <c r="I25" s="149"/>
      <c r="J25" s="106" t="s">
        <v>1</v>
      </c>
      <c r="K25" s="153" t="s">
        <v>185</v>
      </c>
    </row>
  </sheetData>
  <sheetProtection password="876B" sheet="1" objects="1" scenarios="1" selectLockedCells="1"/>
  <conditionalFormatting sqref="B19 B6">
    <cfRule type="cellIs" dxfId="306" priority="38" operator="equal">
      <formula>$E$3-$C$3</formula>
    </cfRule>
  </conditionalFormatting>
  <conditionalFormatting sqref="J3:K3">
    <cfRule type="cellIs" dxfId="305" priority="37" operator="equal">
      <formula>$C$3*$E$3</formula>
    </cfRule>
  </conditionalFormatting>
  <conditionalFormatting sqref="L4">
    <cfRule type="cellIs" dxfId="304" priority="36" operator="equal">
      <formula>6</formula>
    </cfRule>
  </conditionalFormatting>
  <conditionalFormatting sqref="J4">
    <cfRule type="cellIs" dxfId="303" priority="34" operator="equal">
      <formula>$F$4*1000</formula>
    </cfRule>
    <cfRule type="cellIs" dxfId="302" priority="35" operator="equal">
      <formula>1</formula>
    </cfRule>
  </conditionalFormatting>
  <conditionalFormatting sqref="J5">
    <cfRule type="cellIs" dxfId="301" priority="31" operator="equal">
      <formula>$C$5/10</formula>
    </cfRule>
    <cfRule type="cellIs" dxfId="300" priority="32" operator="equal">
      <formula>$C$5+$E$5+12</formula>
    </cfRule>
    <cfRule type="cellIs" dxfId="299" priority="33" operator="equal">
      <formula>#REF!+#REF!</formula>
    </cfRule>
  </conditionalFormatting>
  <conditionalFormatting sqref="J18">
    <cfRule type="cellIs" dxfId="298" priority="27" operator="equal">
      <formula>$C$18*2</formula>
    </cfRule>
    <cfRule type="cellIs" dxfId="297" priority="28" operator="equal">
      <formula>2*$C$6</formula>
    </cfRule>
    <cfRule type="cellIs" dxfId="296" priority="29" operator="equal">
      <formula>#REF!*100</formula>
    </cfRule>
    <cfRule type="cellIs" dxfId="295" priority="30" operator="equal">
      <formula>$C$3*$E$3</formula>
    </cfRule>
  </conditionalFormatting>
  <conditionalFormatting sqref="J3">
    <cfRule type="cellIs" dxfId="294" priority="26" operator="equal">
      <formula>$C$3*$F$3</formula>
    </cfRule>
  </conditionalFormatting>
  <conditionalFormatting sqref="J8">
    <cfRule type="cellIs" dxfId="293" priority="25" operator="equal">
      <formula>$G$8*10</formula>
    </cfRule>
  </conditionalFormatting>
  <conditionalFormatting sqref="J9">
    <cfRule type="cellIs" dxfId="292" priority="24" operator="equal">
      <formula>$D$9/2</formula>
    </cfRule>
  </conditionalFormatting>
  <conditionalFormatting sqref="J11">
    <cfRule type="cellIs" dxfId="291" priority="23" operator="equal">
      <formula>$E$11+$F$11+$G$11+$H$11</formula>
    </cfRule>
  </conditionalFormatting>
  <conditionalFormatting sqref="J12">
    <cfRule type="cellIs" dxfId="290" priority="22" operator="equal">
      <formula>$D$12/4</formula>
    </cfRule>
  </conditionalFormatting>
  <conditionalFormatting sqref="J13">
    <cfRule type="cellIs" dxfId="289" priority="21" operator="equal">
      <formula>$D$13/10</formula>
    </cfRule>
  </conditionalFormatting>
  <conditionalFormatting sqref="J17">
    <cfRule type="cellIs" dxfId="288" priority="18" operator="equal">
      <formula>$C$17*100</formula>
    </cfRule>
    <cfRule type="cellIs" dxfId="287" priority="19" operator="equal">
      <formula>#REF!*100</formula>
    </cfRule>
    <cfRule type="cellIs" dxfId="286" priority="20" operator="equal">
      <formula>$C$3*$E$3</formula>
    </cfRule>
  </conditionalFormatting>
  <conditionalFormatting sqref="J20">
    <cfRule type="cellIs" dxfId="285" priority="17" operator="equal">
      <formula>$C$20*1000</formula>
    </cfRule>
  </conditionalFormatting>
  <conditionalFormatting sqref="J23">
    <cfRule type="cellIs" dxfId="284" priority="16" operator="equal">
      <formula>$C$23*1000</formula>
    </cfRule>
  </conditionalFormatting>
  <conditionalFormatting sqref="J25">
    <cfRule type="cellIs" dxfId="283" priority="15" operator="equal">
      <formula>$C$25*2</formula>
    </cfRule>
  </conditionalFormatting>
  <conditionalFormatting sqref="J7">
    <cfRule type="cellIs" dxfId="282" priority="14" operator="equal">
      <formula>$C$7*2</formula>
    </cfRule>
  </conditionalFormatting>
  <conditionalFormatting sqref="J22">
    <cfRule type="cellIs" dxfId="281" priority="13" operator="equal">
      <formula>100-$F$22</formula>
    </cfRule>
  </conditionalFormatting>
  <conditionalFormatting sqref="J21">
    <cfRule type="cellIs" dxfId="280" priority="12" operator="equal">
      <formula>200-$C$21</formula>
    </cfRule>
  </conditionalFormatting>
  <conditionalFormatting sqref="J6">
    <cfRule type="cellIs" dxfId="279" priority="11" operator="equal">
      <formula>2*($O$6+$P$9)</formula>
    </cfRule>
  </conditionalFormatting>
  <conditionalFormatting sqref="J14">
    <cfRule type="cellIs" dxfId="278" priority="10" operator="equal">
      <formula>$C$14*$E$14</formula>
    </cfRule>
  </conditionalFormatting>
  <conditionalFormatting sqref="J15">
    <cfRule type="cellIs" dxfId="277" priority="9" operator="equal">
      <formula>$C$15/10</formula>
    </cfRule>
  </conditionalFormatting>
  <conditionalFormatting sqref="J16">
    <cfRule type="cellIs" dxfId="276" priority="8" operator="equal">
      <formula>$C$16+$E$16</formula>
    </cfRule>
  </conditionalFormatting>
  <conditionalFormatting sqref="J19">
    <cfRule type="cellIs" dxfId="275" priority="7" operator="equal">
      <formula>$H$19-12</formula>
    </cfRule>
  </conditionalFormatting>
  <conditionalFormatting sqref="J24">
    <cfRule type="cellIs" dxfId="274" priority="6" operator="equal">
      <formula>$D$24/2</formula>
    </cfRule>
  </conditionalFormatting>
  <conditionalFormatting sqref="J10">
    <cfRule type="cellIs" dxfId="273" priority="5" operator="equal">
      <formula>$D$10*2</formula>
    </cfRule>
  </conditionalFormatting>
  <conditionalFormatting sqref="J22">
    <cfRule type="cellIs" dxfId="272" priority="4" operator="equal">
      <formula>$C$3*$E$3</formula>
    </cfRule>
  </conditionalFormatting>
  <conditionalFormatting sqref="J22">
    <cfRule type="cellIs" dxfId="271" priority="3" operator="equal">
      <formula>$C$3*$F$3</formula>
    </cfRule>
  </conditionalFormatting>
  <conditionalFormatting sqref="J23:J25">
    <cfRule type="cellIs" dxfId="270" priority="2" operator="equal">
      <formula>$C$3*$E$3</formula>
    </cfRule>
  </conditionalFormatting>
  <conditionalFormatting sqref="J23:J25">
    <cfRule type="cellIs" dxfId="269" priority="1" operator="equal">
      <formula>$C$3*$F$3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49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9" sqref="I9"/>
    </sheetView>
  </sheetViews>
  <sheetFormatPr defaultColWidth="9.140625" defaultRowHeight="20.25" x14ac:dyDescent="0.4"/>
  <cols>
    <col min="1" max="1" width="4.85546875" style="69" customWidth="1"/>
    <col min="2" max="2" width="15.85546875" style="1" customWidth="1"/>
    <col min="3" max="3" width="7.85546875" style="1" customWidth="1"/>
    <col min="4" max="4" width="7" style="1" customWidth="1"/>
    <col min="5" max="5" width="20.42578125" style="1" customWidth="1"/>
    <col min="6" max="6" width="15.28515625" style="1" customWidth="1"/>
    <col min="7" max="7" width="6.28515625" style="1" customWidth="1"/>
    <col min="8" max="8" width="38.5703125" style="1" customWidth="1"/>
    <col min="9" max="9" width="9.140625" style="74" customWidth="1"/>
    <col min="10" max="10" width="8.7109375" style="7" customWidth="1"/>
    <col min="11" max="14" width="9.140625" style="5"/>
    <col min="15" max="15" width="20.28515625" style="5" customWidth="1"/>
    <col min="16" max="16384" width="9.140625" style="5"/>
  </cols>
  <sheetData>
    <row r="1" spans="1:16" ht="31.5" customHeight="1" x14ac:dyDescent="0.4">
      <c r="C1" s="2"/>
      <c r="D1" s="2"/>
      <c r="E1" s="2"/>
      <c r="F1" s="3"/>
      <c r="G1" s="3"/>
      <c r="H1" s="3"/>
      <c r="I1" s="73"/>
      <c r="J1" s="4"/>
      <c r="K1" s="3"/>
    </row>
    <row r="2" spans="1:16" ht="20.25" customHeight="1" thickBot="1" x14ac:dyDescent="0.45">
      <c r="C2" s="2"/>
      <c r="D2" s="2"/>
      <c r="E2" s="2"/>
      <c r="F2" s="3"/>
      <c r="G2" s="3"/>
      <c r="H2" s="3"/>
      <c r="I2" s="73"/>
      <c r="J2" s="4"/>
      <c r="K2" s="3"/>
    </row>
    <row r="3" spans="1:16" s="6" customFormat="1" ht="20.25" customHeight="1" thickBot="1" x14ac:dyDescent="0.4">
      <c r="A3" s="70">
        <v>1</v>
      </c>
      <c r="B3" s="25" t="s">
        <v>37</v>
      </c>
      <c r="C3" s="25">
        <v>3</v>
      </c>
      <c r="D3" s="25" t="s">
        <v>0</v>
      </c>
      <c r="E3" s="25">
        <f ca="1">RANDBETWEEN(20,100)</f>
        <v>50</v>
      </c>
      <c r="F3" s="25" t="s">
        <v>1</v>
      </c>
      <c r="G3" s="25"/>
      <c r="H3" s="26"/>
      <c r="I3" s="106">
        <v>75</v>
      </c>
      <c r="J3" s="75" t="s">
        <v>10</v>
      </c>
    </row>
    <row r="4" spans="1:16" s="6" customFormat="1" ht="20.25" customHeight="1" thickBot="1" x14ac:dyDescent="0.4">
      <c r="A4" s="70">
        <v>2</v>
      </c>
      <c r="B4" s="25" t="s">
        <v>37</v>
      </c>
      <c r="C4" s="27">
        <f ca="1">RANDBETWEEN(1,9)</f>
        <v>8</v>
      </c>
      <c r="D4" s="25" t="s">
        <v>2</v>
      </c>
      <c r="E4" s="25" t="s">
        <v>11</v>
      </c>
      <c r="F4" s="25"/>
      <c r="G4" s="25"/>
      <c r="H4" s="26"/>
      <c r="I4" s="107">
        <v>0.4</v>
      </c>
      <c r="J4" s="7"/>
      <c r="O4" s="8"/>
    </row>
    <row r="5" spans="1:16" s="6" customFormat="1" ht="20.25" customHeight="1" thickBot="1" x14ac:dyDescent="0.4">
      <c r="A5" s="70">
        <v>3</v>
      </c>
      <c r="B5" s="25" t="s">
        <v>37</v>
      </c>
      <c r="C5" s="25">
        <f ca="1">RANDBETWEEN(200,500)</f>
        <v>423</v>
      </c>
      <c r="D5" s="28" t="s">
        <v>3</v>
      </c>
      <c r="E5" s="25">
        <f ca="1">RANDBETWEEN(200,500)</f>
        <v>479</v>
      </c>
      <c r="F5" s="25" t="s">
        <v>1</v>
      </c>
      <c r="G5" s="25"/>
      <c r="H5" s="26"/>
      <c r="I5" s="106">
        <v>822</v>
      </c>
      <c r="J5" s="7"/>
    </row>
    <row r="6" spans="1:16" s="6" customFormat="1" ht="20.25" customHeight="1" thickBot="1" x14ac:dyDescent="0.45">
      <c r="A6" s="70">
        <v>4</v>
      </c>
      <c r="B6" s="25" t="s">
        <v>37</v>
      </c>
      <c r="C6" s="28">
        <f ca="1">RANDBETWEEN(2,9)</f>
        <v>4</v>
      </c>
      <c r="D6" s="25" t="s">
        <v>4</v>
      </c>
      <c r="E6" s="25"/>
      <c r="F6" s="25" t="s">
        <v>1</v>
      </c>
      <c r="G6" s="25"/>
      <c r="H6" s="26"/>
      <c r="I6" s="106">
        <v>200</v>
      </c>
      <c r="J6" s="109" t="s">
        <v>145</v>
      </c>
    </row>
    <row r="7" spans="1:16" s="6" customFormat="1" ht="20.25" customHeight="1" thickBot="1" x14ac:dyDescent="0.45">
      <c r="A7" s="70">
        <v>5</v>
      </c>
      <c r="B7" s="25" t="s">
        <v>112</v>
      </c>
      <c r="C7" s="25"/>
      <c r="D7" s="25"/>
      <c r="E7" s="25"/>
      <c r="F7" s="25"/>
      <c r="G7" s="25"/>
      <c r="H7" s="26"/>
      <c r="I7" s="106" t="s">
        <v>1</v>
      </c>
      <c r="J7" s="109" t="s">
        <v>146</v>
      </c>
      <c r="M7" s="12"/>
      <c r="P7" s="95"/>
    </row>
    <row r="8" spans="1:16" s="6" customFormat="1" ht="20.25" customHeight="1" thickBot="1" x14ac:dyDescent="0.45">
      <c r="A8" s="70">
        <v>6</v>
      </c>
      <c r="B8" s="53" t="s">
        <v>212</v>
      </c>
      <c r="C8" s="25"/>
      <c r="D8" s="25"/>
      <c r="E8" s="25"/>
      <c r="F8" s="25"/>
      <c r="G8" s="25">
        <f ca="1">RANDBETWEEN(1,6)</f>
        <v>1</v>
      </c>
      <c r="H8" s="26" t="s">
        <v>1</v>
      </c>
      <c r="I8" s="106">
        <v>1</v>
      </c>
      <c r="J8" s="109" t="s">
        <v>5</v>
      </c>
      <c r="K8" s="54">
        <v>6</v>
      </c>
      <c r="P8" s="95" t="s">
        <v>142</v>
      </c>
    </row>
    <row r="9" spans="1:16" s="6" customFormat="1" ht="20.25" customHeight="1" thickBot="1" x14ac:dyDescent="0.45">
      <c r="A9" s="70">
        <v>7</v>
      </c>
      <c r="B9" s="53" t="s">
        <v>214</v>
      </c>
      <c r="C9" s="25"/>
      <c r="D9" s="25"/>
      <c r="E9" s="25"/>
      <c r="F9" s="25"/>
      <c r="G9" s="25">
        <f ca="1">4*RANDBETWEEN(10,100)</f>
        <v>256</v>
      </c>
      <c r="H9" s="26" t="s">
        <v>7</v>
      </c>
      <c r="I9" s="106" t="s">
        <v>1</v>
      </c>
      <c r="J9" s="109" t="s">
        <v>6</v>
      </c>
      <c r="N9" s="11">
        <f ca="1">RANDBETWEEN(1,9)</f>
        <v>7</v>
      </c>
    </row>
    <row r="10" spans="1:16" s="6" customFormat="1" ht="20.25" customHeight="1" thickBot="1" x14ac:dyDescent="0.45">
      <c r="A10" s="70">
        <v>8</v>
      </c>
      <c r="B10" s="25" t="s">
        <v>37</v>
      </c>
      <c r="C10" s="25">
        <f ca="1">RANDBETWEEN(2,18)</f>
        <v>3</v>
      </c>
      <c r="D10" s="25" t="s">
        <v>8</v>
      </c>
      <c r="E10" s="28">
        <f ca="1">RANDBETWEEN(2,10)</f>
        <v>3</v>
      </c>
      <c r="F10" s="25" t="s">
        <v>9</v>
      </c>
      <c r="G10" s="25" t="s">
        <v>1</v>
      </c>
      <c r="H10" s="26"/>
      <c r="I10" s="106" t="s">
        <v>1</v>
      </c>
      <c r="J10" s="109"/>
    </row>
    <row r="11" spans="1:16" s="6" customFormat="1" ht="20.25" customHeight="1" thickBot="1" x14ac:dyDescent="0.5">
      <c r="A11" s="70">
        <v>9</v>
      </c>
      <c r="B11" s="25" t="s">
        <v>96</v>
      </c>
      <c r="C11" s="25">
        <f ca="1">5*RANDBETWEEN(3,12)</f>
        <v>20</v>
      </c>
      <c r="D11" s="29" t="s">
        <v>98</v>
      </c>
      <c r="E11" s="68"/>
      <c r="F11" s="25"/>
      <c r="G11" s="25"/>
      <c r="H11" s="26"/>
      <c r="I11" s="106" t="s">
        <v>1</v>
      </c>
      <c r="J11" s="110" t="s">
        <v>97</v>
      </c>
      <c r="K11" s="55" t="s">
        <v>1</v>
      </c>
      <c r="O11" s="11">
        <f ca="1">RANDBETWEEN(2,6)</f>
        <v>6</v>
      </c>
    </row>
    <row r="12" spans="1:16" s="6" customFormat="1" ht="20.25" customHeight="1" thickBot="1" x14ac:dyDescent="0.45">
      <c r="A12" s="70">
        <v>10</v>
      </c>
      <c r="B12" s="25" t="s">
        <v>38</v>
      </c>
      <c r="C12" s="31"/>
      <c r="D12" s="31"/>
      <c r="E12" s="31"/>
      <c r="F12" s="189">
        <f ca="1">RANDBETWEEN(21,99)</f>
        <v>53</v>
      </c>
      <c r="G12" s="31" t="s">
        <v>41</v>
      </c>
      <c r="H12" s="30"/>
      <c r="I12" s="106" t="s">
        <v>1</v>
      </c>
      <c r="J12" s="109" t="s">
        <v>34</v>
      </c>
    </row>
    <row r="13" spans="1:16" s="6" customFormat="1" ht="20.25" customHeight="1" thickBot="1" x14ac:dyDescent="0.45">
      <c r="A13" s="70">
        <v>11</v>
      </c>
      <c r="B13" s="25" t="s">
        <v>12</v>
      </c>
      <c r="C13" s="25">
        <f ca="1">8* RANDBETWEEN(2,20)</f>
        <v>96</v>
      </c>
      <c r="D13" s="25" t="s">
        <v>14</v>
      </c>
      <c r="E13" s="25"/>
      <c r="F13" s="25"/>
      <c r="G13" s="25"/>
      <c r="H13" s="26"/>
      <c r="I13" s="106" t="s">
        <v>1</v>
      </c>
      <c r="J13" s="109"/>
    </row>
    <row r="14" spans="1:16" s="6" customFormat="1" ht="20.25" customHeight="1" thickBot="1" x14ac:dyDescent="0.45">
      <c r="A14" s="70">
        <v>12</v>
      </c>
      <c r="B14" s="25" t="s">
        <v>37</v>
      </c>
      <c r="C14" s="25">
        <f ca="1">0.1*RANDBETWEEN(1,99)</f>
        <v>6.5</v>
      </c>
      <c r="D14" s="29" t="s">
        <v>15</v>
      </c>
      <c r="E14" s="25"/>
      <c r="F14" s="25" t="s">
        <v>1</v>
      </c>
      <c r="G14" s="25"/>
      <c r="H14" s="26"/>
      <c r="I14" s="106" t="s">
        <v>1</v>
      </c>
      <c r="J14" s="109"/>
      <c r="M14" s="13"/>
      <c r="P14" s="95"/>
    </row>
    <row r="15" spans="1:16" s="6" customFormat="1" ht="20.25" customHeight="1" thickBot="1" x14ac:dyDescent="0.45">
      <c r="A15" s="70">
        <v>13</v>
      </c>
      <c r="B15" s="25" t="s">
        <v>16</v>
      </c>
      <c r="C15" s="25">
        <f ca="1">RANDBETWEEN(12,91)</f>
        <v>39</v>
      </c>
      <c r="D15" s="25" t="s">
        <v>17</v>
      </c>
      <c r="E15" s="25"/>
      <c r="F15" s="25"/>
      <c r="G15" s="25"/>
      <c r="H15" s="26"/>
      <c r="I15" s="106" t="s">
        <v>1</v>
      </c>
      <c r="J15" s="109"/>
    </row>
    <row r="16" spans="1:16" s="6" customFormat="1" ht="20.25" customHeight="1" thickBot="1" x14ac:dyDescent="0.45">
      <c r="A16" s="70">
        <v>14</v>
      </c>
      <c r="B16" s="25" t="s">
        <v>35</v>
      </c>
      <c r="C16" s="25">
        <f ca="1">RANDBETWEEN(21,29)</f>
        <v>28</v>
      </c>
      <c r="D16" s="25" t="s">
        <v>19</v>
      </c>
      <c r="E16" s="25"/>
      <c r="F16" s="25"/>
      <c r="G16" s="25"/>
      <c r="H16" s="26"/>
      <c r="I16" s="106" t="s">
        <v>1</v>
      </c>
      <c r="J16" s="109"/>
      <c r="P16" s="95" t="s">
        <v>143</v>
      </c>
    </row>
    <row r="17" spans="1:16" s="6" customFormat="1" ht="20.25" customHeight="1" thickBot="1" x14ac:dyDescent="0.45">
      <c r="A17" s="70">
        <v>15</v>
      </c>
      <c r="B17" s="57" t="s">
        <v>39</v>
      </c>
      <c r="C17" s="57">
        <f ca="1">RANDBETWEEN(1,9)/10</f>
        <v>0.6</v>
      </c>
      <c r="D17" s="57"/>
      <c r="E17" s="58" t="s">
        <v>13</v>
      </c>
      <c r="F17" s="57">
        <f ca="1">RANDBETWEEN(21,29)</f>
        <v>25</v>
      </c>
      <c r="G17" s="57"/>
      <c r="H17" s="56"/>
      <c r="I17" s="106" t="s">
        <v>1</v>
      </c>
      <c r="J17" s="109"/>
      <c r="K17" s="5"/>
    </row>
    <row r="18" spans="1:16" s="6" customFormat="1" ht="20.25" customHeight="1" thickBot="1" x14ac:dyDescent="0.45">
      <c r="A18" s="71">
        <v>16</v>
      </c>
      <c r="B18" s="190" t="s">
        <v>209</v>
      </c>
      <c r="C18" s="25"/>
      <c r="D18" s="25">
        <f ca="1">RANDBETWEEN(1,9)</f>
        <v>8</v>
      </c>
      <c r="E18" s="31" t="s">
        <v>18</v>
      </c>
      <c r="F18" s="25">
        <f ca="1">RANDBETWEEN(1,8)</f>
        <v>7</v>
      </c>
      <c r="G18" s="25"/>
      <c r="H18" s="26"/>
      <c r="I18" s="106" t="s">
        <v>1</v>
      </c>
      <c r="J18" s="109"/>
      <c r="K18" s="5"/>
    </row>
    <row r="19" spans="1:16" s="6" customFormat="1" ht="20.25" customHeight="1" thickBot="1" x14ac:dyDescent="0.45">
      <c r="A19" s="70">
        <v>17</v>
      </c>
      <c r="B19" s="191" t="s">
        <v>109</v>
      </c>
      <c r="C19" s="59"/>
      <c r="D19" s="59"/>
      <c r="E19" s="60">
        <f ca="1">RANDBETWEEN(7,11)</f>
        <v>8</v>
      </c>
      <c r="F19" s="192" t="s">
        <v>213</v>
      </c>
      <c r="G19" s="61">
        <f ca="1">RANDBETWEEN(6,11)</f>
        <v>6</v>
      </c>
      <c r="H19" s="193" t="s">
        <v>20</v>
      </c>
      <c r="I19" s="106" t="s">
        <v>1</v>
      </c>
      <c r="J19" s="109" t="s">
        <v>21</v>
      </c>
      <c r="K19" s="5"/>
    </row>
    <row r="20" spans="1:16" ht="20.25" customHeight="1" thickBot="1" x14ac:dyDescent="0.45">
      <c r="A20" s="70">
        <v>18</v>
      </c>
      <c r="B20" s="31" t="s">
        <v>45</v>
      </c>
      <c r="C20" s="25">
        <f ca="1">0.01*RANDBETWEEN(21,84)</f>
        <v>0.33</v>
      </c>
      <c r="D20" s="31" t="s">
        <v>211</v>
      </c>
      <c r="E20" s="53" t="s">
        <v>210</v>
      </c>
      <c r="F20" s="28">
        <f ca="1">RANDBETWEEN(3,7)</f>
        <v>4</v>
      </c>
      <c r="G20" s="26" t="s">
        <v>118</v>
      </c>
      <c r="H20" s="26"/>
      <c r="I20" s="106" t="s">
        <v>1</v>
      </c>
      <c r="J20" s="109"/>
    </row>
    <row r="21" spans="1:16" ht="20.25" customHeight="1" thickBot="1" x14ac:dyDescent="0.45">
      <c r="A21" s="70">
        <v>19</v>
      </c>
      <c r="B21" s="25" t="s">
        <v>22</v>
      </c>
      <c r="C21" s="25"/>
      <c r="D21" s="25" t="s">
        <v>23</v>
      </c>
      <c r="E21" s="29" t="s">
        <v>24</v>
      </c>
      <c r="F21" s="25">
        <f ca="1">RANDBETWEEN(1,9)</f>
        <v>8</v>
      </c>
      <c r="G21" s="25" t="s">
        <v>1</v>
      </c>
      <c r="H21" s="26"/>
      <c r="I21" s="106" t="s">
        <v>1</v>
      </c>
      <c r="J21" s="109"/>
    </row>
    <row r="22" spans="1:16" ht="20.25" customHeight="1" thickBot="1" x14ac:dyDescent="0.45">
      <c r="A22" s="70">
        <v>20</v>
      </c>
      <c r="B22" s="25" t="s">
        <v>125</v>
      </c>
      <c r="C22" s="25">
        <f ca="1">RANDBETWEEN(2,8)</f>
        <v>2</v>
      </c>
      <c r="D22" s="25" t="s">
        <v>25</v>
      </c>
      <c r="E22" s="28" t="s">
        <v>126</v>
      </c>
      <c r="F22" s="25">
        <f ca="1">RANDBETWEEN(5,12)</f>
        <v>11</v>
      </c>
      <c r="G22" s="25" t="s">
        <v>26</v>
      </c>
      <c r="H22" s="26"/>
      <c r="I22" s="106" t="s">
        <v>1</v>
      </c>
      <c r="J22" s="109"/>
      <c r="N22" s="14"/>
    </row>
    <row r="23" spans="1:16" ht="20.25" customHeight="1" thickBot="1" x14ac:dyDescent="0.45">
      <c r="A23" s="70">
        <v>21</v>
      </c>
      <c r="B23" s="25" t="s">
        <v>36</v>
      </c>
      <c r="C23" s="25"/>
      <c r="D23" s="25"/>
      <c r="E23" s="25">
        <f ca="1">RANDBETWEEN(1,9)</f>
        <v>7</v>
      </c>
      <c r="F23" s="25"/>
      <c r="G23" s="25"/>
      <c r="H23" s="26"/>
      <c r="I23" s="106" t="s">
        <v>1</v>
      </c>
      <c r="J23" s="109"/>
      <c r="P23" s="95"/>
    </row>
    <row r="24" spans="1:16" ht="20.25" customHeight="1" thickBot="1" x14ac:dyDescent="0.45">
      <c r="A24" s="70">
        <v>22</v>
      </c>
      <c r="B24" s="53" t="s">
        <v>127</v>
      </c>
      <c r="C24" s="25"/>
      <c r="D24" s="25"/>
      <c r="E24" s="28"/>
      <c r="F24" s="25"/>
      <c r="G24" s="25">
        <f ca="1">40*RANDBETWEEN(3,12)</f>
        <v>200</v>
      </c>
      <c r="H24" s="30" t="s">
        <v>128</v>
      </c>
      <c r="I24" s="106" t="s">
        <v>1</v>
      </c>
      <c r="J24" s="109"/>
    </row>
    <row r="25" spans="1:16" ht="20.25" customHeight="1" thickBot="1" x14ac:dyDescent="0.45">
      <c r="A25" s="70">
        <v>23</v>
      </c>
      <c r="B25" s="25" t="s">
        <v>42</v>
      </c>
      <c r="C25" s="25"/>
      <c r="D25" s="25"/>
      <c r="E25" s="28"/>
      <c r="F25" s="25">
        <f ca="1">RANDBETWEEN(21,29)</f>
        <v>28</v>
      </c>
      <c r="G25" s="25" t="s">
        <v>25</v>
      </c>
      <c r="H25" s="26">
        <f ca="1">RANDBETWEEN(31,41)</f>
        <v>33</v>
      </c>
      <c r="I25" s="106" t="s">
        <v>1</v>
      </c>
      <c r="J25" s="109"/>
      <c r="N25" s="96">
        <f ca="1">RANDBETWEEN(4,11)</f>
        <v>9</v>
      </c>
      <c r="P25" s="95" t="s">
        <v>144</v>
      </c>
    </row>
    <row r="26" spans="1:16" ht="20.25" customHeight="1" thickBot="1" x14ac:dyDescent="0.45">
      <c r="A26" s="70">
        <v>24</v>
      </c>
      <c r="B26" s="31" t="s">
        <v>110</v>
      </c>
      <c r="C26" s="31"/>
      <c r="D26" s="27">
        <f ca="1">RANDBETWEEN(2,12)</f>
        <v>11</v>
      </c>
      <c r="E26" s="28" t="s">
        <v>31</v>
      </c>
      <c r="F26" s="28">
        <f ca="1">RANDBETWEEN(2,6)</f>
        <v>6</v>
      </c>
      <c r="G26" s="25" t="s">
        <v>32</v>
      </c>
      <c r="H26" s="26"/>
      <c r="I26" s="108" t="s">
        <v>1</v>
      </c>
      <c r="J26" s="109"/>
      <c r="N26" s="9"/>
    </row>
    <row r="27" spans="1:16" ht="20.25" customHeight="1" thickBot="1" x14ac:dyDescent="0.45">
      <c r="A27" s="70">
        <v>25</v>
      </c>
      <c r="B27" s="25" t="s">
        <v>43</v>
      </c>
      <c r="C27" s="25"/>
      <c r="D27" s="25"/>
      <c r="E27" s="28"/>
      <c r="F27" s="28"/>
      <c r="G27" s="25"/>
      <c r="H27" s="26"/>
      <c r="I27" s="108" t="s">
        <v>1</v>
      </c>
      <c r="J27" s="109" t="s">
        <v>146</v>
      </c>
    </row>
    <row r="28" spans="1:16" ht="17.25" customHeight="1" x14ac:dyDescent="0.4">
      <c r="A28" s="72"/>
      <c r="J28" s="5"/>
    </row>
    <row r="30" spans="1:16" ht="17.25" customHeight="1" x14ac:dyDescent="0.4"/>
    <row r="32" spans="1:16" ht="17.25" customHeight="1" x14ac:dyDescent="0.4"/>
    <row r="40" spans="10:13" x14ac:dyDescent="0.4">
      <c r="K40" s="10" t="s">
        <v>27</v>
      </c>
      <c r="L40" s="10"/>
      <c r="M40" s="10"/>
    </row>
    <row r="41" spans="10:13" x14ac:dyDescent="0.4">
      <c r="K41" s="10" t="s">
        <v>28</v>
      </c>
      <c r="L41" s="10"/>
      <c r="M41" s="10"/>
    </row>
    <row r="42" spans="10:13" ht="17.25" customHeight="1" x14ac:dyDescent="0.4">
      <c r="J42" s="5"/>
      <c r="K42" s="10" t="s">
        <v>29</v>
      </c>
      <c r="L42" s="10"/>
      <c r="M42" s="10"/>
    </row>
    <row r="43" spans="10:13" x14ac:dyDescent="0.4">
      <c r="K43" s="10" t="s">
        <v>30</v>
      </c>
      <c r="L43" s="10">
        <v>20</v>
      </c>
      <c r="M43" s="10"/>
    </row>
    <row r="44" spans="10:13" x14ac:dyDescent="0.4">
      <c r="K44" s="10"/>
      <c r="L44" s="10">
        <v>10</v>
      </c>
      <c r="M44" s="10"/>
    </row>
    <row r="45" spans="10:13" x14ac:dyDescent="0.4">
      <c r="K45" s="10"/>
      <c r="L45" s="10">
        <v>40</v>
      </c>
      <c r="M45" s="10"/>
    </row>
    <row r="46" spans="10:13" x14ac:dyDescent="0.4">
      <c r="K46" s="10"/>
      <c r="L46" s="10">
        <v>10</v>
      </c>
      <c r="M46" s="10"/>
    </row>
    <row r="47" spans="10:13" x14ac:dyDescent="0.4">
      <c r="K47" s="10"/>
      <c r="L47" s="10"/>
      <c r="M47" s="10"/>
    </row>
    <row r="48" spans="10:13" x14ac:dyDescent="0.4">
      <c r="K48" s="10"/>
      <c r="L48" s="10"/>
      <c r="M48" s="10"/>
    </row>
    <row r="49" spans="11:13" x14ac:dyDescent="0.4">
      <c r="K49" s="10"/>
      <c r="L49" s="10"/>
      <c r="M49" s="10"/>
    </row>
  </sheetData>
  <sheetProtection password="876B" sheet="1" objects="1" scenarios="1" selectLockedCells="1"/>
  <conditionalFormatting sqref="B9 B7 B4">
    <cfRule type="cellIs" dxfId="268" priority="239" operator="equal">
      <formula>$E$3-$C$3</formula>
    </cfRule>
  </conditionalFormatting>
  <conditionalFormatting sqref="I3:J3">
    <cfRule type="cellIs" dxfId="267" priority="234" operator="equal">
      <formula>$C$3*$E$3</formula>
    </cfRule>
  </conditionalFormatting>
  <conditionalFormatting sqref="I4">
    <cfRule type="cellIs" dxfId="266" priority="233" operator="equal">
      <formula>$C$4/10</formula>
    </cfRule>
  </conditionalFormatting>
  <conditionalFormatting sqref="I5">
    <cfRule type="cellIs" dxfId="265" priority="232" operator="equal">
      <formula>$C$5+$E$5</formula>
    </cfRule>
  </conditionalFormatting>
  <conditionalFormatting sqref="I6">
    <cfRule type="cellIs" dxfId="264" priority="227" operator="equal">
      <formula>$C$6*100</formula>
    </cfRule>
    <cfRule type="cellIs" dxfId="263" priority="230" operator="equal">
      <formula>$C$3*$E$3</formula>
    </cfRule>
  </conditionalFormatting>
  <conditionalFormatting sqref="I8">
    <cfRule type="cellIs" dxfId="262" priority="215" operator="equal">
      <formula>1</formula>
    </cfRule>
  </conditionalFormatting>
  <conditionalFormatting sqref="K8">
    <cfRule type="cellIs" dxfId="261" priority="214" operator="equal">
      <formula>6</formula>
    </cfRule>
  </conditionalFormatting>
  <conditionalFormatting sqref="I9">
    <cfRule type="cellIs" dxfId="260" priority="208" operator="equal">
      <formula>$G$9/4</formula>
    </cfRule>
    <cfRule type="cellIs" dxfId="259" priority="212" operator="equal">
      <formula>$C$4/10</formula>
    </cfRule>
  </conditionalFormatting>
  <conditionalFormatting sqref="I10">
    <cfRule type="cellIs" dxfId="258" priority="207" operator="equal">
      <formula>$C$10+$E$10+12</formula>
    </cfRule>
    <cfRule type="cellIs" dxfId="257" priority="211" operator="equal">
      <formula>$C$5+$E$5</formula>
    </cfRule>
  </conditionalFormatting>
  <conditionalFormatting sqref="I11">
    <cfRule type="cellIs" dxfId="256" priority="39" operator="equal">
      <formula>($C$11/5)*2</formula>
    </cfRule>
    <cfRule type="cellIs" dxfId="255" priority="256" operator="equal">
      <formula>2*$C$11</formula>
    </cfRule>
    <cfRule type="cellIs" dxfId="254" priority="257" operator="equal">
      <formula>$C$6*100</formula>
    </cfRule>
    <cfRule type="cellIs" dxfId="253" priority="258" operator="equal">
      <formula>$C$3*$E$3</formula>
    </cfRule>
  </conditionalFormatting>
  <conditionalFormatting sqref="I12">
    <cfRule type="cellIs" dxfId="252" priority="259" operator="equal">
      <formula>500-$F$12</formula>
    </cfRule>
    <cfRule type="cellIs" dxfId="251" priority="260" operator="equal">
      <formula>2*$C$11</formula>
    </cfRule>
    <cfRule type="cellIs" dxfId="250" priority="261" operator="equal">
      <formula>$C$6*100</formula>
    </cfRule>
    <cfRule type="cellIs" dxfId="249" priority="262" operator="equal">
      <formula>$C$3*$E$3</formula>
    </cfRule>
  </conditionalFormatting>
  <conditionalFormatting sqref="I13">
    <cfRule type="cellIs" dxfId="248" priority="192" operator="equal">
      <formula>$C$13/8</formula>
    </cfRule>
    <cfRule type="cellIs" dxfId="247" priority="200" operator="equal">
      <formula>$C$10+$E$10+12</formula>
    </cfRule>
    <cfRule type="cellIs" dxfId="246" priority="201" operator="equal">
      <formula>$C$5+$E$5</formula>
    </cfRule>
  </conditionalFormatting>
  <conditionalFormatting sqref="I15">
    <cfRule type="cellIs" dxfId="245" priority="190" operator="equal">
      <formula>800-$C$15</formula>
    </cfRule>
    <cfRule type="cellIs" dxfId="244" priority="193" operator="equal">
      <formula>500-$F$12</formula>
    </cfRule>
    <cfRule type="cellIs" dxfId="243" priority="194" operator="equal">
      <formula>2*$C$11</formula>
    </cfRule>
    <cfRule type="cellIs" dxfId="242" priority="195" operator="equal">
      <formula>$C$6*100</formula>
    </cfRule>
    <cfRule type="cellIs" dxfId="241" priority="196" operator="equal">
      <formula>$C$3*$E$3</formula>
    </cfRule>
  </conditionalFormatting>
  <conditionalFormatting sqref="I16">
    <cfRule type="cellIs" dxfId="240" priority="175" operator="equal">
      <formula>4*$C$16</formula>
    </cfRule>
    <cfRule type="cellIs" dxfId="239" priority="187" operator="equal">
      <formula>$C$13/8</formula>
    </cfRule>
    <cfRule type="cellIs" dxfId="238" priority="188" operator="equal">
      <formula>$C$10+$E$10+12</formula>
    </cfRule>
    <cfRule type="cellIs" dxfId="237" priority="189" operator="equal">
      <formula>$C$5+$E$5</formula>
    </cfRule>
  </conditionalFormatting>
  <conditionalFormatting sqref="I17">
    <cfRule type="cellIs" dxfId="236" priority="174" operator="equal">
      <formula>$C$17*$F$17</formula>
    </cfRule>
    <cfRule type="cellIs" dxfId="235" priority="183" operator="equal">
      <formula>$C$14*1000</formula>
    </cfRule>
    <cfRule type="cellIs" dxfId="234" priority="184" operator="equal">
      <formula>2*$C$11</formula>
    </cfRule>
    <cfRule type="cellIs" dxfId="233" priority="185" operator="equal">
      <formula>$C$6*100</formula>
    </cfRule>
    <cfRule type="cellIs" dxfId="232" priority="186" operator="equal">
      <formula>$C$3*$E$3</formula>
    </cfRule>
  </conditionalFormatting>
  <conditionalFormatting sqref="I18">
    <cfRule type="cellIs" dxfId="231" priority="176" operator="equal">
      <formula>0.5*($D$18+$F$18)</formula>
    </cfRule>
    <cfRule type="cellIs" dxfId="230" priority="177" operator="equal">
      <formula>0.5*$D$18+0.5*$F$18</formula>
    </cfRule>
    <cfRule type="cellIs" dxfId="229" priority="178" operator="equal">
      <formula>800-$C$15</formula>
    </cfRule>
    <cfRule type="cellIs" dxfId="228" priority="179" operator="equal">
      <formula>500-$F$12</formula>
    </cfRule>
    <cfRule type="cellIs" dxfId="227" priority="180" operator="equal">
      <formula>2*$C$11</formula>
    </cfRule>
    <cfRule type="cellIs" dxfId="226" priority="181" operator="equal">
      <formula>$C$6*100</formula>
    </cfRule>
    <cfRule type="cellIs" dxfId="225" priority="182" operator="equal">
      <formula>$C$3*$E$3</formula>
    </cfRule>
  </conditionalFormatting>
  <conditionalFormatting sqref="I19">
    <cfRule type="cellIs" dxfId="224" priority="161" operator="equal">
      <formula>(12-$E$19) +$G$19</formula>
    </cfRule>
    <cfRule type="cellIs" dxfId="223" priority="169" operator="equal">
      <formula>$C$17*$F$17</formula>
    </cfRule>
    <cfRule type="cellIs" dxfId="222" priority="170" operator="equal">
      <formula>$C$14*1000</formula>
    </cfRule>
    <cfRule type="cellIs" dxfId="221" priority="171" operator="equal">
      <formula>2*$C$11</formula>
    </cfRule>
    <cfRule type="cellIs" dxfId="220" priority="172" operator="equal">
      <formula>$C$6*100</formula>
    </cfRule>
    <cfRule type="cellIs" dxfId="219" priority="173" operator="equal">
      <formula>$C$3*$E$3</formula>
    </cfRule>
  </conditionalFormatting>
  <conditionalFormatting sqref="I21">
    <cfRule type="cellIs" dxfId="218" priority="145" operator="equal">
      <formula>1-(0.01*$F$21)</formula>
    </cfRule>
    <cfRule type="cellIs" dxfId="217" priority="154" operator="equal">
      <formula>(12-$E$19) +$G$19</formula>
    </cfRule>
    <cfRule type="cellIs" dxfId="216" priority="155" operator="equal">
      <formula>$C$17*$F$17</formula>
    </cfRule>
    <cfRule type="cellIs" dxfId="215" priority="156" operator="equal">
      <formula>$C$14*1000</formula>
    </cfRule>
    <cfRule type="cellIs" dxfId="214" priority="157" operator="equal">
      <formula>2*$C$11</formula>
    </cfRule>
    <cfRule type="cellIs" dxfId="213" priority="158" operator="equal">
      <formula>$C$6*100</formula>
    </cfRule>
    <cfRule type="cellIs" dxfId="212" priority="159" operator="equal">
      <formula>$C$3*$E$3</formula>
    </cfRule>
  </conditionalFormatting>
  <conditionalFormatting sqref="I7">
    <cfRule type="cellIs" dxfId="211" priority="956" operator="equal">
      <formula>0.5*$N$9*$O$11</formula>
    </cfRule>
  </conditionalFormatting>
  <conditionalFormatting sqref="I11">
    <cfRule type="cellIs" dxfId="210" priority="41" operator="equal">
      <formula>($C$14/5)*2</formula>
    </cfRule>
  </conditionalFormatting>
  <conditionalFormatting sqref="K11">
    <cfRule type="cellIs" dxfId="209" priority="38" operator="equal">
      <formula>($C$11/5)*3</formula>
    </cfRule>
  </conditionalFormatting>
  <conditionalFormatting sqref="I14">
    <cfRule type="cellIs" dxfId="208" priority="37" operator="equal">
      <formula>$C$14*1000</formula>
    </cfRule>
  </conditionalFormatting>
  <conditionalFormatting sqref="I20">
    <cfRule type="cellIs" dxfId="207" priority="1281" operator="equal">
      <formula>$F$20*$C$20</formula>
    </cfRule>
    <cfRule type="cellIs" dxfId="206" priority="1282" operator="equal">
      <formula>0.5*($D$18+$F$18)</formula>
    </cfRule>
    <cfRule type="cellIs" dxfId="205" priority="1283" operator="equal">
      <formula>0.5*$D$18+0.5*$F$18</formula>
    </cfRule>
    <cfRule type="cellIs" dxfId="204" priority="1284" operator="equal">
      <formula>800-$C$15</formula>
    </cfRule>
    <cfRule type="cellIs" dxfId="203" priority="1285" operator="equal">
      <formula>500-$F$12</formula>
    </cfRule>
    <cfRule type="cellIs" dxfId="202" priority="1286" operator="equal">
      <formula>2*$C$11</formula>
    </cfRule>
    <cfRule type="cellIs" dxfId="201" priority="1287" operator="equal">
      <formula>$C$6*100</formula>
    </cfRule>
    <cfRule type="cellIs" dxfId="200" priority="1288" operator="equal">
      <formula>$C$3*$E$3</formula>
    </cfRule>
  </conditionalFormatting>
  <conditionalFormatting sqref="I22">
    <cfRule type="cellIs" dxfId="199" priority="1429" operator="equal">
      <formula>(3*$C$22)+$F$22</formula>
    </cfRule>
    <cfRule type="cellIs" dxfId="198" priority="1430" operator="equal">
      <formula>$F$20*$C$20</formula>
    </cfRule>
    <cfRule type="cellIs" dxfId="197" priority="1431" operator="equal">
      <formula>0.5*($D$18+$F$18)</formula>
    </cfRule>
    <cfRule type="cellIs" dxfId="196" priority="1432" operator="equal">
      <formula>0.5*$D$18+0.5*$F$18</formula>
    </cfRule>
    <cfRule type="cellIs" dxfId="195" priority="1433" operator="equal">
      <formula>800-$C$15</formula>
    </cfRule>
    <cfRule type="cellIs" dxfId="194" priority="1434" operator="equal">
      <formula>500-$F$12</formula>
    </cfRule>
    <cfRule type="cellIs" dxfId="193" priority="1435" operator="equal">
      <formula>2*$C$11</formula>
    </cfRule>
    <cfRule type="cellIs" dxfId="192" priority="1436" operator="equal">
      <formula>$C$6*100</formula>
    </cfRule>
    <cfRule type="cellIs" dxfId="191" priority="1437" operator="equal">
      <formula>$C$3*$E$3</formula>
    </cfRule>
  </conditionalFormatting>
  <conditionalFormatting sqref="I23">
    <cfRule type="cellIs" dxfId="190" priority="1438" operator="equal">
      <formula>2*(0.1*$E$23)</formula>
    </cfRule>
    <cfRule type="cellIs" dxfId="189" priority="1439" operator="equal">
      <formula>(3*$C$22)+$F$22</formula>
    </cfRule>
    <cfRule type="cellIs" dxfId="188" priority="1440" operator="equal">
      <formula>$F$20*$C$20</formula>
    </cfRule>
    <cfRule type="cellIs" dxfId="187" priority="1441" operator="equal">
      <formula>0.5*($D$18+$F$18)</formula>
    </cfRule>
    <cfRule type="cellIs" dxfId="186" priority="1442" operator="equal">
      <formula>0.5*$D$18+0.5*$F$18</formula>
    </cfRule>
    <cfRule type="cellIs" dxfId="185" priority="1443" operator="equal">
      <formula>800-$C$15</formula>
    </cfRule>
    <cfRule type="cellIs" dxfId="184" priority="1444" operator="equal">
      <formula>500-$F$12</formula>
    </cfRule>
    <cfRule type="cellIs" dxfId="183" priority="1445" operator="equal">
      <formula>2*$C$11</formula>
    </cfRule>
    <cfRule type="cellIs" dxfId="182" priority="1446" operator="equal">
      <formula>$C$6*100</formula>
    </cfRule>
    <cfRule type="cellIs" dxfId="181" priority="1447" operator="equal">
      <formula>$C$3*$E$3</formula>
    </cfRule>
  </conditionalFormatting>
  <conditionalFormatting sqref="I24">
    <cfRule type="cellIs" dxfId="180" priority="1448" operator="equal">
      <formula>0.25*$G$24</formula>
    </cfRule>
    <cfRule type="cellIs" dxfId="179" priority="1449" operator="equal">
      <formula>2*(0.1*$E$23)</formula>
    </cfRule>
    <cfRule type="cellIs" dxfId="178" priority="1450" operator="equal">
      <formula>(3*$C$22)+$F$22</formula>
    </cfRule>
    <cfRule type="cellIs" dxfId="177" priority="1451" operator="equal">
      <formula>$F$20*$C$20</formula>
    </cfRule>
    <cfRule type="cellIs" dxfId="176" priority="1452" operator="equal">
      <formula>0.5*($D$18+$F$18)</formula>
    </cfRule>
    <cfRule type="cellIs" dxfId="175" priority="1453" operator="equal">
      <formula>0.5*$D$18+0.5*$F$18</formula>
    </cfRule>
    <cfRule type="cellIs" dxfId="174" priority="1454" operator="equal">
      <formula>800-$C$15</formula>
    </cfRule>
    <cfRule type="cellIs" dxfId="173" priority="1455" operator="equal">
      <formula>500-$F$12</formula>
    </cfRule>
    <cfRule type="cellIs" dxfId="172" priority="1456" operator="equal">
      <formula>2*$C$11</formula>
    </cfRule>
    <cfRule type="cellIs" dxfId="171" priority="1457" operator="equal">
      <formula>$C$6*100</formula>
    </cfRule>
    <cfRule type="cellIs" dxfId="170" priority="1458" operator="equal">
      <formula>$C$3*$E$3</formula>
    </cfRule>
  </conditionalFormatting>
  <conditionalFormatting sqref="I25">
    <cfRule type="cellIs" dxfId="169" priority="1459" operator="equal">
      <formula>($H$25+$F$25)/2</formula>
    </cfRule>
    <cfRule type="cellIs" dxfId="168" priority="1460" operator="equal">
      <formula>0.25*$G$24</formula>
    </cfRule>
    <cfRule type="cellIs" dxfId="167" priority="1461" operator="equal">
      <formula>2*(0.1*$E$23)</formula>
    </cfRule>
    <cfRule type="cellIs" dxfId="166" priority="1462" operator="equal">
      <formula>(3*$C$22)+$F$22</formula>
    </cfRule>
    <cfRule type="cellIs" dxfId="165" priority="1463" operator="equal">
      <formula>$F$20*$C$20</formula>
    </cfRule>
    <cfRule type="cellIs" dxfId="164" priority="1464" operator="equal">
      <formula>0.5*($D$18+$F$18)</formula>
    </cfRule>
    <cfRule type="cellIs" dxfId="163" priority="1465" operator="equal">
      <formula>0.5*$D$18+0.5*$F$18</formula>
    </cfRule>
    <cfRule type="cellIs" dxfId="162" priority="1466" operator="equal">
      <formula>800-$C$15</formula>
    </cfRule>
    <cfRule type="cellIs" dxfId="161" priority="1467" operator="equal">
      <formula>500-$F$12</formula>
    </cfRule>
    <cfRule type="cellIs" dxfId="160" priority="1468" operator="equal">
      <formula>2*$C$11</formula>
    </cfRule>
    <cfRule type="cellIs" dxfId="159" priority="1469" operator="equal">
      <formula>$C$6*100</formula>
    </cfRule>
    <cfRule type="cellIs" dxfId="158" priority="1470" operator="equal">
      <formula>$C$3*$E$3</formula>
    </cfRule>
  </conditionalFormatting>
  <conditionalFormatting sqref="I26">
    <cfRule type="cellIs" dxfId="157" priority="1471" operator="equal">
      <formula>$D$26*$D$26+$F$26*$F$26</formula>
    </cfRule>
    <cfRule type="cellIs" dxfId="156" priority="1472" operator="equal">
      <formula>($H$25+$F$25)/2</formula>
    </cfRule>
    <cfRule type="cellIs" dxfId="155" priority="1473" operator="equal">
      <formula>0.25*$G$24</formula>
    </cfRule>
    <cfRule type="cellIs" dxfId="154" priority="1474" operator="equal">
      <formula>2*(0.1*$E$23)</formula>
    </cfRule>
    <cfRule type="cellIs" dxfId="153" priority="1475" operator="equal">
      <formula>(3*$C$22)+$F$22</formula>
    </cfRule>
    <cfRule type="cellIs" dxfId="152" priority="1476" operator="equal">
      <formula>$F$20*$C$20</formula>
    </cfRule>
    <cfRule type="cellIs" dxfId="151" priority="1477" operator="equal">
      <formula>0.5*($D$18+$F$18)</formula>
    </cfRule>
    <cfRule type="cellIs" dxfId="150" priority="1478" operator="equal">
      <formula>0.5*$D$18+0.5*$F$18</formula>
    </cfRule>
    <cfRule type="cellIs" dxfId="149" priority="1479" operator="equal">
      <formula>800-$C$15</formula>
    </cfRule>
    <cfRule type="cellIs" dxfId="148" priority="1480" operator="equal">
      <formula>500-$F$12</formula>
    </cfRule>
    <cfRule type="cellIs" dxfId="147" priority="1481" operator="equal">
      <formula>2*$C$11</formula>
    </cfRule>
    <cfRule type="cellIs" dxfId="146" priority="1482" operator="equal">
      <formula>$C$6*100</formula>
    </cfRule>
    <cfRule type="cellIs" dxfId="145" priority="1483" operator="equal">
      <formula>$C$3*$E$3</formula>
    </cfRule>
  </conditionalFormatting>
  <conditionalFormatting sqref="I27">
    <cfRule type="cellIs" dxfId="144" priority="1484" operator="equal">
      <formula>$N$25*$N$25</formula>
    </cfRule>
    <cfRule type="cellIs" dxfId="143" priority="1485" operator="equal">
      <formula>$D$26*$D$26+$F$26*$F$26</formula>
    </cfRule>
    <cfRule type="cellIs" dxfId="142" priority="1486" operator="equal">
      <formula>($H$25+$F$25)/2</formula>
    </cfRule>
    <cfRule type="cellIs" dxfId="141" priority="1487" operator="equal">
      <formula>0.25*$G$24</formula>
    </cfRule>
    <cfRule type="cellIs" dxfId="140" priority="1488" operator="equal">
      <formula>2*(0.1*$E$23)</formula>
    </cfRule>
    <cfRule type="cellIs" dxfId="139" priority="1489" operator="equal">
      <formula>(3*$C$22)+$F$22</formula>
    </cfRule>
    <cfRule type="cellIs" dxfId="138" priority="1490" operator="equal">
      <formula>$F$20*$C$20</formula>
    </cfRule>
    <cfRule type="cellIs" dxfId="137" priority="1491" operator="equal">
      <formula>0.5*($D$18+$F$18)</formula>
    </cfRule>
    <cfRule type="cellIs" dxfId="136" priority="1492" operator="equal">
      <formula>0.5*$D$18+0.5*$F$18</formula>
    </cfRule>
    <cfRule type="cellIs" dxfId="135" priority="1493" operator="equal">
      <formula>800-$C$15</formula>
    </cfRule>
    <cfRule type="cellIs" dxfId="134" priority="1494" operator="equal">
      <formula>500-$F$12</formula>
    </cfRule>
    <cfRule type="cellIs" dxfId="133" priority="1495" operator="equal">
      <formula>2*$C$11</formula>
    </cfRule>
    <cfRule type="cellIs" dxfId="132" priority="1496" operator="equal">
      <formula>$C$6*100</formula>
    </cfRule>
    <cfRule type="cellIs" dxfId="131" priority="1497" operator="equal">
      <formula>$C$3*$E$3</formula>
    </cfRule>
  </conditionalFormatting>
  <conditionalFormatting sqref="I3">
    <cfRule type="cellIs" dxfId="130" priority="36" operator="equal">
      <formula>$C$3*$E$3</formula>
    </cfRule>
  </conditionalFormatting>
  <conditionalFormatting sqref="I4">
    <cfRule type="cellIs" dxfId="129" priority="34" operator="equal">
      <formula>$F$4*1000</formula>
    </cfRule>
    <cfRule type="cellIs" dxfId="128" priority="35" operator="equal">
      <formula>1</formula>
    </cfRule>
  </conditionalFormatting>
  <conditionalFormatting sqref="I5">
    <cfRule type="cellIs" dxfId="127" priority="31" operator="equal">
      <formula>$C$5/10</formula>
    </cfRule>
    <cfRule type="cellIs" dxfId="126" priority="32" operator="equal">
      <formula>$C$5+$E$5+12</formula>
    </cfRule>
    <cfRule type="cellIs" dxfId="125" priority="33" operator="equal">
      <formula>#REF!+#REF!</formula>
    </cfRule>
  </conditionalFormatting>
  <conditionalFormatting sqref="I18">
    <cfRule type="cellIs" dxfId="124" priority="27" operator="equal">
      <formula>$C$18*2</formula>
    </cfRule>
    <cfRule type="cellIs" dxfId="123" priority="28" operator="equal">
      <formula>2*$C$6</formula>
    </cfRule>
    <cfRule type="cellIs" dxfId="122" priority="29" operator="equal">
      <formula>#REF!*100</formula>
    </cfRule>
    <cfRule type="cellIs" dxfId="121" priority="30" operator="equal">
      <formula>$C$3*$E$3</formula>
    </cfRule>
  </conditionalFormatting>
  <conditionalFormatting sqref="I3">
    <cfRule type="cellIs" dxfId="120" priority="26" operator="equal">
      <formula>$C$3*$F$3</formula>
    </cfRule>
  </conditionalFormatting>
  <conditionalFormatting sqref="I8">
    <cfRule type="cellIs" dxfId="119" priority="25" operator="equal">
      <formula>$G$8*10</formula>
    </cfRule>
  </conditionalFormatting>
  <conditionalFormatting sqref="I9">
    <cfRule type="cellIs" dxfId="118" priority="24" operator="equal">
      <formula>$D$9/2</formula>
    </cfRule>
  </conditionalFormatting>
  <conditionalFormatting sqref="I11">
    <cfRule type="cellIs" dxfId="117" priority="23" operator="equal">
      <formula>$E$11+$F$11+$G$11+$H$11</formula>
    </cfRule>
  </conditionalFormatting>
  <conditionalFormatting sqref="I12">
    <cfRule type="cellIs" dxfId="116" priority="22" operator="equal">
      <formula>$D$12/4</formula>
    </cfRule>
  </conditionalFormatting>
  <conditionalFormatting sqref="I13">
    <cfRule type="cellIs" dxfId="115" priority="21" operator="equal">
      <formula>$D$13/10</formula>
    </cfRule>
  </conditionalFormatting>
  <conditionalFormatting sqref="I17">
    <cfRule type="cellIs" dxfId="114" priority="18" operator="equal">
      <formula>$C$17*100</formula>
    </cfRule>
    <cfRule type="cellIs" dxfId="113" priority="19" operator="equal">
      <formula>#REF!*100</formula>
    </cfRule>
    <cfRule type="cellIs" dxfId="112" priority="20" operator="equal">
      <formula>$C$3*$E$3</formula>
    </cfRule>
  </conditionalFormatting>
  <conditionalFormatting sqref="I20">
    <cfRule type="cellIs" dxfId="111" priority="17" operator="equal">
      <formula>$C$20*1000</formula>
    </cfRule>
  </conditionalFormatting>
  <conditionalFormatting sqref="I23">
    <cfRule type="cellIs" dxfId="110" priority="16" operator="equal">
      <formula>$C$23*1000</formula>
    </cfRule>
  </conditionalFormatting>
  <conditionalFormatting sqref="I25">
    <cfRule type="cellIs" dxfId="109" priority="15" operator="equal">
      <formula>$C$25*2</formula>
    </cfRule>
  </conditionalFormatting>
  <conditionalFormatting sqref="I7">
    <cfRule type="cellIs" dxfId="108" priority="14" operator="equal">
      <formula>$C$7*2</formula>
    </cfRule>
  </conditionalFormatting>
  <conditionalFormatting sqref="I22">
    <cfRule type="cellIs" dxfId="107" priority="13" operator="equal">
      <formula>100-$F$22</formula>
    </cfRule>
  </conditionalFormatting>
  <conditionalFormatting sqref="I21">
    <cfRule type="cellIs" dxfId="106" priority="12" operator="equal">
      <formula>200-$C$21</formula>
    </cfRule>
  </conditionalFormatting>
  <conditionalFormatting sqref="I6">
    <cfRule type="cellIs" dxfId="105" priority="11" operator="equal">
      <formula>2*($O$6+$P$9)</formula>
    </cfRule>
  </conditionalFormatting>
  <conditionalFormatting sqref="I14">
    <cfRule type="cellIs" dxfId="104" priority="10" operator="equal">
      <formula>$C$14*$E$14</formula>
    </cfRule>
  </conditionalFormatting>
  <conditionalFormatting sqref="I15">
    <cfRule type="cellIs" dxfId="103" priority="9" operator="equal">
      <formula>$C$15/10</formula>
    </cfRule>
  </conditionalFormatting>
  <conditionalFormatting sqref="I16">
    <cfRule type="cellIs" dxfId="102" priority="8" operator="equal">
      <formula>$C$16+$E$16</formula>
    </cfRule>
  </conditionalFormatting>
  <conditionalFormatting sqref="I19">
    <cfRule type="cellIs" dxfId="101" priority="7" operator="equal">
      <formula>$H$19-12</formula>
    </cfRule>
  </conditionalFormatting>
  <conditionalFormatting sqref="I24">
    <cfRule type="cellIs" dxfId="100" priority="6" operator="equal">
      <formula>$D$24/2</formula>
    </cfRule>
  </conditionalFormatting>
  <conditionalFormatting sqref="I10">
    <cfRule type="cellIs" dxfId="99" priority="5" operator="equal">
      <formula>$D$10*2</formula>
    </cfRule>
  </conditionalFormatting>
  <conditionalFormatting sqref="I22">
    <cfRule type="cellIs" dxfId="98" priority="4" operator="equal">
      <formula>$C$3*$E$3</formula>
    </cfRule>
  </conditionalFormatting>
  <conditionalFormatting sqref="I22">
    <cfRule type="cellIs" dxfId="97" priority="3" operator="equal">
      <formula>$C$3*$F$3</formula>
    </cfRule>
  </conditionalFormatting>
  <conditionalFormatting sqref="I23:I25">
    <cfRule type="cellIs" dxfId="96" priority="2" operator="equal">
      <formula>$C$3*$E$3</formula>
    </cfRule>
  </conditionalFormatting>
  <conditionalFormatting sqref="I23:I25">
    <cfRule type="cellIs" dxfId="95" priority="1" operator="equal">
      <formula>$C$3*$F$3</formula>
    </cfRule>
  </conditionalFormatting>
  <pageMargins left="0.25" right="0.25" top="0.5" bottom="0.2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3" sqref="I3"/>
    </sheetView>
  </sheetViews>
  <sheetFormatPr defaultColWidth="9.140625" defaultRowHeight="20.25" x14ac:dyDescent="0.4"/>
  <cols>
    <col min="1" max="1" width="4.85546875" style="64" customWidth="1"/>
    <col min="2" max="2" width="12.85546875" style="15" customWidth="1"/>
    <col min="3" max="3" width="11.140625" style="15" customWidth="1"/>
    <col min="4" max="4" width="8.42578125" style="15" customWidth="1"/>
    <col min="5" max="5" width="19.7109375" style="15" customWidth="1"/>
    <col min="6" max="7" width="9.140625" style="15" customWidth="1"/>
    <col min="8" max="8" width="38.5703125" style="15" customWidth="1"/>
    <col min="9" max="9" width="9" style="67" customWidth="1"/>
    <col min="10" max="10" width="2.5703125" style="48" customWidth="1"/>
    <col min="11" max="14" width="9.140625" style="18"/>
    <col min="15" max="15" width="20.28515625" style="18" customWidth="1"/>
    <col min="16" max="16384" width="9.140625" style="18"/>
  </cols>
  <sheetData>
    <row r="1" spans="1:17" ht="31.5" customHeight="1" x14ac:dyDescent="0.25">
      <c r="C1" s="16"/>
      <c r="D1" s="16"/>
      <c r="E1" s="16"/>
      <c r="F1" s="17"/>
      <c r="G1" s="17"/>
      <c r="H1" s="17"/>
      <c r="I1" s="66"/>
      <c r="J1" s="47"/>
      <c r="K1" s="17"/>
    </row>
    <row r="2" spans="1:17" ht="20.25" customHeight="1" thickBot="1" x14ac:dyDescent="0.3">
      <c r="C2" s="16"/>
      <c r="D2" s="16"/>
      <c r="E2" s="16"/>
      <c r="F2" s="17"/>
      <c r="G2" s="17"/>
      <c r="H2" s="17"/>
      <c r="I2" s="66"/>
      <c r="J2" s="47"/>
      <c r="K2" s="17"/>
    </row>
    <row r="3" spans="1:17" s="19" customFormat="1" ht="20.25" customHeight="1" thickBot="1" x14ac:dyDescent="0.4">
      <c r="A3" s="63">
        <v>1</v>
      </c>
      <c r="B3" s="79" t="s">
        <v>37</v>
      </c>
      <c r="C3" s="35">
        <v>3</v>
      </c>
      <c r="D3" s="33" t="s">
        <v>0</v>
      </c>
      <c r="E3" s="34">
        <f ca="1">RANDBETWEEN(20,100)/10</f>
        <v>8.1999999999999993</v>
      </c>
      <c r="F3" s="35" t="s">
        <v>1</v>
      </c>
      <c r="G3" s="35"/>
      <c r="H3" s="77"/>
      <c r="I3" s="106">
        <v>23.7</v>
      </c>
      <c r="J3" s="85" t="s">
        <v>10</v>
      </c>
    </row>
    <row r="4" spans="1:17" s="19" customFormat="1" ht="20.25" customHeight="1" thickBot="1" x14ac:dyDescent="0.5">
      <c r="A4" s="62">
        <v>2</v>
      </c>
      <c r="B4" s="35" t="s">
        <v>79</v>
      </c>
      <c r="C4" s="35">
        <f ca="1">RANDBETWEEN(2,9)</f>
        <v>4</v>
      </c>
      <c r="D4" s="80" t="s">
        <v>77</v>
      </c>
      <c r="E4" s="35" t="s">
        <v>120</v>
      </c>
      <c r="F4" s="35"/>
      <c r="G4" s="35"/>
      <c r="H4" s="35"/>
      <c r="I4" s="105" t="s">
        <v>1</v>
      </c>
      <c r="J4" s="48"/>
      <c r="M4" s="20"/>
    </row>
    <row r="5" spans="1:17" s="19" customFormat="1" ht="20.25" customHeight="1" thickBot="1" x14ac:dyDescent="0.4">
      <c r="A5" s="62">
        <v>3</v>
      </c>
      <c r="B5" s="35" t="s">
        <v>37</v>
      </c>
      <c r="C5" s="35">
        <f ca="1">RANDBETWEEN(200,500)/100</f>
        <v>2.79</v>
      </c>
      <c r="D5" s="33" t="s">
        <v>3</v>
      </c>
      <c r="E5" s="34">
        <f ca="1">RANDBETWEEN(200,500)/100</f>
        <v>2.85</v>
      </c>
      <c r="F5" s="35" t="s">
        <v>1</v>
      </c>
      <c r="G5" s="35"/>
      <c r="H5" s="35"/>
      <c r="I5" s="106" t="s">
        <v>1</v>
      </c>
      <c r="J5" s="48"/>
      <c r="P5" s="98"/>
    </row>
    <row r="6" spans="1:17" s="19" customFormat="1" ht="20.25" customHeight="1" thickBot="1" x14ac:dyDescent="0.45">
      <c r="A6" s="62">
        <v>4</v>
      </c>
      <c r="B6" s="35" t="s">
        <v>88</v>
      </c>
      <c r="C6" s="35"/>
      <c r="D6" s="35"/>
      <c r="E6" s="35"/>
      <c r="F6" s="35"/>
      <c r="G6" s="35"/>
      <c r="H6" s="35"/>
      <c r="I6" s="106" t="s">
        <v>1</v>
      </c>
      <c r="J6" s="49" t="s">
        <v>92</v>
      </c>
      <c r="P6" s="98" t="s">
        <v>132</v>
      </c>
    </row>
    <row r="7" spans="1:17" s="19" customFormat="1" ht="20.25" customHeight="1" thickBot="1" x14ac:dyDescent="0.45">
      <c r="A7" s="62">
        <v>5</v>
      </c>
      <c r="B7" s="35" t="s">
        <v>90</v>
      </c>
      <c r="C7" s="35"/>
      <c r="D7" s="35"/>
      <c r="E7" s="35"/>
      <c r="F7" s="35"/>
      <c r="G7" s="35"/>
      <c r="H7" s="35"/>
      <c r="I7" s="106" t="s">
        <v>1</v>
      </c>
      <c r="J7" s="49" t="s">
        <v>93</v>
      </c>
      <c r="M7" s="21"/>
      <c r="N7" s="50"/>
    </row>
    <row r="8" spans="1:17" s="19" customFormat="1" ht="20.25" customHeight="1" thickBot="1" x14ac:dyDescent="0.45">
      <c r="A8" s="62">
        <v>6</v>
      </c>
      <c r="B8" s="35" t="s">
        <v>47</v>
      </c>
      <c r="C8" s="33" t="s">
        <v>46</v>
      </c>
      <c r="D8" s="32">
        <f ca="1">RANDBETWEEN(2,9)</f>
        <v>9</v>
      </c>
      <c r="E8" s="33" t="s">
        <v>0</v>
      </c>
      <c r="F8" s="33" t="s">
        <v>48</v>
      </c>
      <c r="G8" s="32">
        <f ca="1">RANDBETWEEN(4,9)</f>
        <v>8</v>
      </c>
      <c r="H8" s="35" t="s">
        <v>1</v>
      </c>
      <c r="I8" s="106" t="s">
        <v>1</v>
      </c>
      <c r="J8" s="49" t="s">
        <v>49</v>
      </c>
      <c r="K8" s="54" t="s">
        <v>1</v>
      </c>
      <c r="M8" s="98"/>
      <c r="P8" s="97">
        <f ca="1">2*RANDBETWEEN(1,5)</f>
        <v>10</v>
      </c>
    </row>
    <row r="9" spans="1:17" s="19" customFormat="1" ht="20.25" customHeight="1" thickBot="1" x14ac:dyDescent="0.4">
      <c r="A9" s="62">
        <v>7</v>
      </c>
      <c r="B9" s="81" t="s">
        <v>119</v>
      </c>
      <c r="C9" s="35"/>
      <c r="D9" s="35"/>
      <c r="E9" s="35"/>
      <c r="F9" s="35"/>
      <c r="G9" s="35">
        <f ca="1">4*RANDBETWEEN(10,1000)</f>
        <v>2352</v>
      </c>
      <c r="H9" s="35" t="s">
        <v>7</v>
      </c>
      <c r="I9" s="106" t="s">
        <v>1</v>
      </c>
      <c r="J9" s="48" t="s">
        <v>6</v>
      </c>
      <c r="M9" s="99"/>
      <c r="N9" s="22"/>
    </row>
    <row r="10" spans="1:17" s="19" customFormat="1" ht="20.25" customHeight="1" thickBot="1" x14ac:dyDescent="0.4">
      <c r="A10" s="62">
        <v>8</v>
      </c>
      <c r="B10" s="35" t="s">
        <v>114</v>
      </c>
      <c r="C10" s="35"/>
      <c r="D10" s="35"/>
      <c r="E10" s="82">
        <f ca="1">RANDBETWEEN(2,9)</f>
        <v>9</v>
      </c>
      <c r="F10" s="82">
        <f ca="1">RANDBETWEEN(2,9)</f>
        <v>7</v>
      </c>
      <c r="G10" s="82">
        <f ca="1">RANDBETWEEN(2,9)</f>
        <v>7</v>
      </c>
      <c r="H10" s="78">
        <f ca="1">RANDBETWEEN(2,9)</f>
        <v>2</v>
      </c>
      <c r="I10" s="106" t="s">
        <v>1</v>
      </c>
      <c r="J10" s="48"/>
    </row>
    <row r="11" spans="1:17" s="19" customFormat="1" ht="20.25" customHeight="1" thickBot="1" x14ac:dyDescent="0.4">
      <c r="A11" s="62">
        <v>9</v>
      </c>
      <c r="B11" s="35" t="s">
        <v>133</v>
      </c>
      <c r="C11" s="35"/>
      <c r="D11" s="35"/>
      <c r="E11" s="35"/>
      <c r="F11" s="35"/>
      <c r="G11" s="35"/>
      <c r="H11" s="35"/>
      <c r="I11" s="106" t="s">
        <v>1</v>
      </c>
      <c r="J11" s="48"/>
      <c r="O11" s="22"/>
    </row>
    <row r="12" spans="1:17" s="19" customFormat="1" ht="24.75" customHeight="1" thickBot="1" x14ac:dyDescent="0.4">
      <c r="A12" s="62">
        <v>10</v>
      </c>
      <c r="B12" s="35" t="s">
        <v>134</v>
      </c>
      <c r="C12" s="32">
        <f ca="1">RANDBETWEEN(2,8)</f>
        <v>8</v>
      </c>
      <c r="D12" s="35" t="s">
        <v>25</v>
      </c>
      <c r="E12" s="33" t="s">
        <v>135</v>
      </c>
      <c r="F12" s="32">
        <f ca="1">RANDBETWEEN(5,12)</f>
        <v>10</v>
      </c>
      <c r="G12" s="35" t="s">
        <v>53</v>
      </c>
      <c r="H12" s="35"/>
      <c r="I12" s="106" t="s">
        <v>1</v>
      </c>
      <c r="J12" s="48"/>
    </row>
    <row r="13" spans="1:17" s="19" customFormat="1" ht="20.25" customHeight="1" thickBot="1" x14ac:dyDescent="0.4">
      <c r="A13" s="62">
        <v>11</v>
      </c>
      <c r="B13" s="81" t="s">
        <v>115</v>
      </c>
      <c r="C13" s="35"/>
      <c r="D13" s="35"/>
      <c r="E13" s="35"/>
      <c r="F13" s="35">
        <f ca="1">0.01*RANDBETWEEN(21,84)</f>
        <v>0.63</v>
      </c>
      <c r="G13" s="35" t="s">
        <v>136</v>
      </c>
      <c r="H13" s="35"/>
      <c r="I13" s="106" t="s">
        <v>1</v>
      </c>
      <c r="J13" s="48"/>
      <c r="N13" s="51"/>
      <c r="P13" s="100"/>
      <c r="Q13" s="101" t="s">
        <v>131</v>
      </c>
    </row>
    <row r="14" spans="1:17" s="19" customFormat="1" ht="20.25" customHeight="1" thickBot="1" x14ac:dyDescent="0.4">
      <c r="A14" s="62">
        <v>12</v>
      </c>
      <c r="B14" s="35" t="s">
        <v>96</v>
      </c>
      <c r="C14" s="32">
        <f ca="1">5*RANDBETWEEN(20,30)</f>
        <v>110</v>
      </c>
      <c r="D14" s="35"/>
      <c r="E14" s="35" t="s">
        <v>98</v>
      </c>
      <c r="F14" s="35"/>
      <c r="G14" s="35"/>
      <c r="H14" s="35"/>
      <c r="I14" s="106" t="s">
        <v>1</v>
      </c>
      <c r="J14" s="48" t="s">
        <v>97</v>
      </c>
      <c r="K14" s="76" t="s">
        <v>1</v>
      </c>
    </row>
    <row r="15" spans="1:17" s="19" customFormat="1" ht="20.25" customHeight="1" thickBot="1" x14ac:dyDescent="0.4">
      <c r="A15" s="62">
        <v>13</v>
      </c>
      <c r="B15" s="35" t="s">
        <v>100</v>
      </c>
      <c r="C15" s="35">
        <f ca="1">5*RANDBETWEEN(20,30)</f>
        <v>120</v>
      </c>
      <c r="D15" s="35"/>
      <c r="E15" s="35" t="s">
        <v>101</v>
      </c>
      <c r="F15" s="35"/>
      <c r="G15" s="35"/>
      <c r="H15" s="33" t="s">
        <v>102</v>
      </c>
      <c r="I15" s="106" t="s">
        <v>1</v>
      </c>
      <c r="J15" s="48"/>
      <c r="O15" s="45"/>
    </row>
    <row r="16" spans="1:17" s="19" customFormat="1" ht="20.25" customHeight="1" thickBot="1" x14ac:dyDescent="0.4">
      <c r="A16" s="62">
        <v>14</v>
      </c>
      <c r="B16" s="35" t="s">
        <v>35</v>
      </c>
      <c r="C16" s="35">
        <f ca="1">RANDBETWEEN(21,29)/10</f>
        <v>2.9</v>
      </c>
      <c r="D16" s="35"/>
      <c r="E16" s="35" t="s">
        <v>19</v>
      </c>
      <c r="F16" s="35"/>
      <c r="G16" s="35"/>
      <c r="H16" s="35"/>
      <c r="I16" s="106" t="s">
        <v>1</v>
      </c>
      <c r="J16" s="48"/>
      <c r="M16" s="100"/>
      <c r="N16" s="101"/>
      <c r="O16" s="102">
        <f ca="1">RANDBETWEEN(95,102)</f>
        <v>96</v>
      </c>
    </row>
    <row r="17" spans="1:16" s="19" customFormat="1" ht="20.25" customHeight="1" thickBot="1" x14ac:dyDescent="0.55000000000000004">
      <c r="A17" s="62">
        <v>15</v>
      </c>
      <c r="B17" s="35" t="s">
        <v>111</v>
      </c>
      <c r="C17" s="35">
        <f ca="1">RANDBETWEEN(2,9)</f>
        <v>7</v>
      </c>
      <c r="D17" s="33" t="s">
        <v>3</v>
      </c>
      <c r="E17" s="34">
        <f ca="1">RANDBETWEEN(2,9)</f>
        <v>3</v>
      </c>
      <c r="F17" s="35" t="s">
        <v>78</v>
      </c>
      <c r="G17" s="35">
        <f ca="1">RANDBETWEEN(2,9)</f>
        <v>7</v>
      </c>
      <c r="H17" s="35"/>
      <c r="I17" s="106" t="s">
        <v>1</v>
      </c>
      <c r="O17" s="46" t="s">
        <v>83</v>
      </c>
    </row>
    <row r="18" spans="1:16" s="19" customFormat="1" ht="20.25" customHeight="1" thickBot="1" x14ac:dyDescent="0.4">
      <c r="A18" s="62">
        <v>16</v>
      </c>
      <c r="B18" s="35" t="s">
        <v>123</v>
      </c>
      <c r="C18" s="35"/>
      <c r="D18" s="35">
        <f ca="1">3*(RANDBETWEEN(5,12))</f>
        <v>21</v>
      </c>
      <c r="E18" s="35" t="s">
        <v>1</v>
      </c>
      <c r="F18" s="35"/>
      <c r="G18" s="35"/>
      <c r="H18" s="35"/>
      <c r="I18" s="106" t="s">
        <v>1</v>
      </c>
    </row>
    <row r="19" spans="1:16" s="19" customFormat="1" ht="20.25" customHeight="1" thickBot="1" x14ac:dyDescent="0.4">
      <c r="A19" s="62">
        <v>17</v>
      </c>
      <c r="B19" s="81" t="s">
        <v>52</v>
      </c>
      <c r="C19" s="35"/>
      <c r="D19" s="35" t="s">
        <v>50</v>
      </c>
      <c r="E19" s="34" t="s">
        <v>51</v>
      </c>
      <c r="F19" s="35">
        <f ca="1">4*RANDBETWEEN(1,12)</f>
        <v>20</v>
      </c>
      <c r="G19" s="35"/>
      <c r="H19" s="33" t="s">
        <v>129</v>
      </c>
      <c r="I19" s="106" t="s">
        <v>1</v>
      </c>
      <c r="J19" s="48"/>
      <c r="K19" s="18"/>
    </row>
    <row r="20" spans="1:16" ht="20.25" customHeight="1" thickBot="1" x14ac:dyDescent="0.4">
      <c r="A20" s="62">
        <v>18</v>
      </c>
      <c r="B20" s="81" t="s">
        <v>45</v>
      </c>
      <c r="C20" s="34">
        <f ca="1">0.01*RANDBETWEEN(21,84)</f>
        <v>0.75</v>
      </c>
      <c r="D20" s="35"/>
      <c r="E20" s="81" t="s">
        <v>116</v>
      </c>
      <c r="F20" s="81" t="s">
        <v>33</v>
      </c>
      <c r="G20" s="35">
        <f ca="1">RANDBETWEEN(3,7)</f>
        <v>7</v>
      </c>
      <c r="H20" s="33" t="s">
        <v>44</v>
      </c>
      <c r="I20" s="106" t="s">
        <v>1</v>
      </c>
      <c r="P20" s="100"/>
    </row>
    <row r="21" spans="1:16" ht="20.25" customHeight="1" thickBot="1" x14ac:dyDescent="0.35">
      <c r="A21" s="62">
        <v>19</v>
      </c>
      <c r="B21" s="35" t="s">
        <v>121</v>
      </c>
      <c r="C21" s="35"/>
      <c r="D21" s="35" t="s">
        <v>23</v>
      </c>
      <c r="E21" s="35" t="s">
        <v>122</v>
      </c>
      <c r="F21" s="32">
        <f ca="1">RANDBETWEEN(1,9)</f>
        <v>5</v>
      </c>
      <c r="G21" s="35" t="s">
        <v>1</v>
      </c>
      <c r="H21" s="35"/>
      <c r="I21" s="106" t="s">
        <v>1</v>
      </c>
    </row>
    <row r="22" spans="1:16" ht="20.25" customHeight="1" thickBot="1" x14ac:dyDescent="0.4">
      <c r="A22" s="62">
        <v>20</v>
      </c>
      <c r="B22" s="35" t="s">
        <v>137</v>
      </c>
      <c r="C22" s="32">
        <f ca="1">RANDBETWEEN(2,8)</f>
        <v>8</v>
      </c>
      <c r="D22" s="35" t="s">
        <v>25</v>
      </c>
      <c r="E22" s="34" t="s">
        <v>138</v>
      </c>
      <c r="F22" s="32">
        <f ca="1">RANDBETWEEN(5,12)</f>
        <v>10</v>
      </c>
      <c r="G22" s="35" t="s">
        <v>124</v>
      </c>
      <c r="H22" s="35"/>
      <c r="I22" s="106" t="s">
        <v>1</v>
      </c>
      <c r="N22" s="98"/>
      <c r="P22" s="98" t="s">
        <v>130</v>
      </c>
    </row>
    <row r="23" spans="1:16" ht="20.25" customHeight="1" thickBot="1" x14ac:dyDescent="0.45">
      <c r="A23" s="62">
        <v>21</v>
      </c>
      <c r="B23" s="84" t="s">
        <v>36</v>
      </c>
      <c r="C23" s="35"/>
      <c r="D23" s="35">
        <f ca="1">RANDBETWEEN(1,9)</f>
        <v>8</v>
      </c>
      <c r="E23" s="35"/>
      <c r="F23" s="35"/>
      <c r="G23" s="35"/>
      <c r="H23" s="35"/>
      <c r="I23" s="106" t="s">
        <v>1</v>
      </c>
      <c r="O23" s="103">
        <f ca="1">2*RANDBETWEEN(4,10)</f>
        <v>20</v>
      </c>
    </row>
    <row r="24" spans="1:16" ht="20.25" customHeight="1" thickBot="1" x14ac:dyDescent="0.35">
      <c r="A24" s="62">
        <v>22</v>
      </c>
      <c r="B24" s="35" t="s">
        <v>52</v>
      </c>
      <c r="C24" s="35"/>
      <c r="D24" s="35"/>
      <c r="E24" s="35" t="s">
        <v>106</v>
      </c>
      <c r="F24" s="35" t="s">
        <v>51</v>
      </c>
      <c r="G24" s="35">
        <f ca="1">5*RANDBETWEEN(1,12)</f>
        <v>40</v>
      </c>
      <c r="H24" s="35"/>
      <c r="I24" s="106" t="s">
        <v>1</v>
      </c>
    </row>
    <row r="25" spans="1:16" ht="20.25" customHeight="1" thickBot="1" x14ac:dyDescent="0.45">
      <c r="A25" s="62">
        <v>23</v>
      </c>
      <c r="B25" s="81" t="s">
        <v>113</v>
      </c>
      <c r="C25" s="35"/>
      <c r="D25" s="35"/>
      <c r="E25" s="35"/>
      <c r="F25" s="32">
        <f ca="1">2*(RANDBETWEEN(2,8))</f>
        <v>10</v>
      </c>
      <c r="G25" s="35" t="s">
        <v>1</v>
      </c>
      <c r="H25" s="35"/>
      <c r="I25" s="106" t="s">
        <v>1</v>
      </c>
      <c r="J25" s="18"/>
      <c r="M25" s="104">
        <f ca="1">2*RANDBETWEEN(1,6)</f>
        <v>2</v>
      </c>
    </row>
    <row r="26" spans="1:16" ht="20.25" customHeight="1" thickBot="1" x14ac:dyDescent="0.35">
      <c r="A26" s="62">
        <v>24</v>
      </c>
      <c r="B26" s="83" t="s">
        <v>47</v>
      </c>
      <c r="C26" s="34">
        <f ca="1">RANDBETWEEN(2,12)</f>
        <v>3</v>
      </c>
      <c r="D26" s="35" t="s">
        <v>31</v>
      </c>
      <c r="E26" s="35"/>
      <c r="F26" s="32">
        <f ca="1">RANDBETWEEN(2,6)</f>
        <v>4</v>
      </c>
      <c r="G26" s="35" t="s">
        <v>32</v>
      </c>
      <c r="H26" s="35"/>
      <c r="I26" s="106" t="s">
        <v>1</v>
      </c>
      <c r="N26" s="23"/>
    </row>
    <row r="27" spans="1:16" ht="20.25" customHeight="1" thickBot="1" x14ac:dyDescent="0.45">
      <c r="A27" s="62">
        <v>25</v>
      </c>
      <c r="B27" s="35" t="s">
        <v>86</v>
      </c>
      <c r="C27" s="35"/>
      <c r="D27" s="35"/>
      <c r="E27" s="35"/>
      <c r="F27" s="35"/>
      <c r="G27" s="35"/>
      <c r="H27" s="35"/>
      <c r="I27" s="106" t="s">
        <v>1</v>
      </c>
      <c r="J27" s="49" t="s">
        <v>93</v>
      </c>
      <c r="O27" s="103">
        <f ca="1">2*RANDBETWEEN(1,6)</f>
        <v>6</v>
      </c>
    </row>
    <row r="28" spans="1:16" x14ac:dyDescent="0.4">
      <c r="A28" s="65"/>
    </row>
    <row r="40" spans="11:13" x14ac:dyDescent="0.4">
      <c r="K40" s="24" t="s">
        <v>27</v>
      </c>
      <c r="L40" s="24"/>
      <c r="M40" s="24"/>
    </row>
    <row r="41" spans="11:13" x14ac:dyDescent="0.4">
      <c r="K41" s="24" t="s">
        <v>28</v>
      </c>
      <c r="L41" s="24"/>
      <c r="M41" s="24"/>
    </row>
    <row r="42" spans="11:13" x14ac:dyDescent="0.4">
      <c r="K42" s="24" t="s">
        <v>29</v>
      </c>
      <c r="L42" s="24"/>
      <c r="M42" s="24"/>
    </row>
    <row r="43" spans="11:13" x14ac:dyDescent="0.4">
      <c r="K43" s="24" t="s">
        <v>30</v>
      </c>
      <c r="L43" s="24">
        <v>20</v>
      </c>
      <c r="M43" s="24"/>
    </row>
    <row r="44" spans="11:13" x14ac:dyDescent="0.4">
      <c r="K44" s="24"/>
      <c r="L44" s="24">
        <v>10</v>
      </c>
      <c r="M44" s="24"/>
    </row>
    <row r="45" spans="11:13" x14ac:dyDescent="0.4">
      <c r="K45" s="24"/>
      <c r="L45" s="24">
        <v>40</v>
      </c>
      <c r="M45" s="24"/>
    </row>
    <row r="46" spans="11:13" x14ac:dyDescent="0.4">
      <c r="K46" s="24"/>
      <c r="L46" s="24">
        <v>10</v>
      </c>
      <c r="M46" s="24"/>
    </row>
    <row r="47" spans="11:13" x14ac:dyDescent="0.4">
      <c r="K47" s="24"/>
      <c r="L47" s="24"/>
      <c r="M47" s="24"/>
    </row>
    <row r="48" spans="11:13" x14ac:dyDescent="0.4">
      <c r="K48" s="24"/>
      <c r="L48" s="24"/>
      <c r="M48" s="24"/>
    </row>
    <row r="49" spans="11:13" x14ac:dyDescent="0.4">
      <c r="K49" s="24"/>
      <c r="L49" s="24"/>
      <c r="M49" s="24"/>
    </row>
  </sheetData>
  <sheetProtection password="876B" sheet="1" objects="1" scenarios="1" selectLockedCells="1"/>
  <conditionalFormatting sqref="B9 B7 B4">
    <cfRule type="cellIs" dxfId="94" priority="190" operator="equal">
      <formula>$E$3-$C$3</formula>
    </cfRule>
  </conditionalFormatting>
  <conditionalFormatting sqref="I3:J3">
    <cfRule type="cellIs" dxfId="93" priority="189" operator="equal">
      <formula>$C$3*$E$3</formula>
    </cfRule>
  </conditionalFormatting>
  <conditionalFormatting sqref="I5">
    <cfRule type="cellIs" dxfId="92" priority="187" operator="equal">
      <formula>$C$5+$E$5</formula>
    </cfRule>
  </conditionalFormatting>
  <conditionalFormatting sqref="I9">
    <cfRule type="cellIs" dxfId="91" priority="181" operator="equal">
      <formula>$G$9/4</formula>
    </cfRule>
    <cfRule type="cellIs" dxfId="90" priority="182" operator="equal">
      <formula>$C$4/10</formula>
    </cfRule>
  </conditionalFormatting>
  <conditionalFormatting sqref="I23">
    <cfRule type="cellIs" dxfId="89" priority="104" operator="equal">
      <formula>2*(0.1*$D$23)</formula>
    </cfRule>
    <cfRule type="cellIs" dxfId="88" priority="105" operator="equal">
      <formula>(3*$C$22)+$F$22</formula>
    </cfRule>
    <cfRule type="cellIs" dxfId="87" priority="106" operator="equal">
      <formula>$G$20*$C$20</formula>
    </cfRule>
    <cfRule type="cellIs" dxfId="86" priority="107" operator="equal">
      <formula>0.5*($D$18+$G$18)</formula>
    </cfRule>
    <cfRule type="cellIs" dxfId="85" priority="108" operator="equal">
      <formula>0.5*$D$18+0.5*$G$18</formula>
    </cfRule>
    <cfRule type="cellIs" dxfId="84" priority="109" operator="equal">
      <formula>800-$C$15</formula>
    </cfRule>
    <cfRule type="cellIs" dxfId="83" priority="110" operator="equal">
      <formula>500-$F$12</formula>
    </cfRule>
    <cfRule type="cellIs" dxfId="82" priority="111" operator="equal">
      <formula>2*$C$11</formula>
    </cfRule>
    <cfRule type="cellIs" dxfId="81" priority="112" operator="equal">
      <formula>$C$6*100</formula>
    </cfRule>
    <cfRule type="cellIs" dxfId="80" priority="113" operator="equal">
      <formula>$C$3*$E$3</formula>
    </cfRule>
  </conditionalFormatting>
  <conditionalFormatting sqref="I8">
    <cfRule type="cellIs" dxfId="79" priority="51" operator="equal">
      <formula>3</formula>
    </cfRule>
    <cfRule type="cellIs" dxfId="78" priority="52" operator="equal">
      <formula>(1/$D$8)*(1/$G$8)</formula>
    </cfRule>
  </conditionalFormatting>
  <conditionalFormatting sqref="K8">
    <cfRule type="cellIs" dxfId="77" priority="50" operator="equal">
      <formula>$D$8*$G$8</formula>
    </cfRule>
  </conditionalFormatting>
  <conditionalFormatting sqref="I12">
    <cfRule type="cellIs" dxfId="76" priority="49" operator="equal">
      <formula>(2*($F$12*$F$12))+(3*$C$12)</formula>
    </cfRule>
  </conditionalFormatting>
  <conditionalFormatting sqref="I19">
    <cfRule type="cellIs" dxfId="75" priority="48" operator="equal">
      <formula>($F$19-4)/4</formula>
    </cfRule>
  </conditionalFormatting>
  <conditionalFormatting sqref="I4">
    <cfRule type="cellIs" dxfId="74" priority="46" operator="equal">
      <formula>$C$4/20</formula>
    </cfRule>
  </conditionalFormatting>
  <conditionalFormatting sqref="I11">
    <cfRule type="cellIs" dxfId="73" priority="45" operator="equal">
      <formula>360-90-$O$16</formula>
    </cfRule>
  </conditionalFormatting>
  <conditionalFormatting sqref="I16">
    <cfRule type="cellIs" dxfId="72" priority="212" operator="equal">
      <formula>4*$C$16</formula>
    </cfRule>
    <cfRule type="cellIs" dxfId="71" priority="213" operator="equal">
      <formula>$C$13/8</formula>
    </cfRule>
    <cfRule type="cellIs" dxfId="70" priority="214" operator="equal">
      <formula>$C$10+#REF!+12</formula>
    </cfRule>
    <cfRule type="cellIs" dxfId="69" priority="215" operator="equal">
      <formula>$C$5+$E$5</formula>
    </cfRule>
  </conditionalFormatting>
  <conditionalFormatting sqref="I10">
    <cfRule type="cellIs" dxfId="68" priority="43" operator="equal">
      <formula>($E$10+$F$10+$G$10+$H$10)/4</formula>
    </cfRule>
  </conditionalFormatting>
  <conditionalFormatting sqref="I6">
    <cfRule type="cellIs" dxfId="67" priority="40" operator="equal">
      <formula>$P$8*$P$8*$P$8</formula>
    </cfRule>
  </conditionalFormatting>
  <conditionalFormatting sqref="I7">
    <cfRule type="cellIs" dxfId="66" priority="39" operator="equal">
      <formula>6*($P$8*$P$8)</formula>
    </cfRule>
  </conditionalFormatting>
  <conditionalFormatting sqref="I25">
    <cfRule type="cellIs" dxfId="65" priority="37" operator="equal">
      <formula>0.5*($F$25-14)</formula>
    </cfRule>
  </conditionalFormatting>
  <conditionalFormatting sqref="I13">
    <cfRule type="cellIs" dxfId="64" priority="36" operator="equal">
      <formula>1-$F$13</formula>
    </cfRule>
  </conditionalFormatting>
  <conditionalFormatting sqref="I14">
    <cfRule type="cellIs" dxfId="63" priority="31" operator="equal">
      <formula>($C$14/5)*2</formula>
    </cfRule>
  </conditionalFormatting>
  <conditionalFormatting sqref="K14">
    <cfRule type="cellIs" dxfId="62" priority="30" operator="equal">
      <formula>($C$14/5)*3</formula>
    </cfRule>
  </conditionalFormatting>
  <conditionalFormatting sqref="I15">
    <cfRule type="cellIs" dxfId="61" priority="29" operator="equal">
      <formula>($C$15)+($C$15/10)</formula>
    </cfRule>
  </conditionalFormatting>
  <conditionalFormatting sqref="I17">
    <cfRule type="cellIs" dxfId="60" priority="27" operator="equal">
      <formula>($E$17*$G$17)+$C$17</formula>
    </cfRule>
  </conditionalFormatting>
  <conditionalFormatting sqref="I18">
    <cfRule type="cellIs" dxfId="59" priority="25" operator="equal">
      <formula>($D$18/3)*2</formula>
    </cfRule>
  </conditionalFormatting>
  <conditionalFormatting sqref="I24">
    <cfRule type="cellIs" dxfId="58" priority="23" operator="equal">
      <formula>($G$24/5)-1</formula>
    </cfRule>
  </conditionalFormatting>
  <conditionalFormatting sqref="I21">
    <cfRule type="cellIs" dxfId="57" priority="600" operator="equal">
      <formula>1-(0.01*$F$21)</formula>
    </cfRule>
    <cfRule type="cellIs" dxfId="56" priority="601" operator="equal">
      <formula>(12-$D$19) +$F$19</formula>
    </cfRule>
    <cfRule type="cellIs" dxfId="55" priority="602" operator="equal">
      <formula>#REF!*$E$17</formula>
    </cfRule>
    <cfRule type="cellIs" dxfId="54" priority="603" operator="equal">
      <formula>$C$14*1000</formula>
    </cfRule>
    <cfRule type="cellIs" dxfId="53" priority="604" operator="equal">
      <formula>2*$C$11</formula>
    </cfRule>
    <cfRule type="cellIs" dxfId="52" priority="605" operator="equal">
      <formula>$C$6*100</formula>
    </cfRule>
    <cfRule type="cellIs" dxfId="51" priority="606" operator="equal">
      <formula>$C$3*$E$3</formula>
    </cfRule>
  </conditionalFormatting>
  <conditionalFormatting sqref="I26">
    <cfRule type="cellIs" dxfId="50" priority="727" operator="equal">
      <formula>$C$26*$C$26+$F$26*$F$26</formula>
    </cfRule>
    <cfRule type="cellIs" dxfId="49" priority="728" operator="equal">
      <formula>(#REF!+#REF!)/2</formula>
    </cfRule>
    <cfRule type="cellIs" dxfId="48" priority="729" operator="equal">
      <formula>0.25*$G$24</formula>
    </cfRule>
    <cfRule type="cellIs" dxfId="47" priority="730" operator="equal">
      <formula>2*(0.1*$D$23)</formula>
    </cfRule>
    <cfRule type="cellIs" dxfId="46" priority="731" operator="equal">
      <formula>(3*$C$22)+$F$22</formula>
    </cfRule>
    <cfRule type="cellIs" dxfId="45" priority="732" operator="equal">
      <formula>$G$20*$C$20</formula>
    </cfRule>
    <cfRule type="cellIs" dxfId="44" priority="733" operator="equal">
      <formula>0.5*($D$18+$G$18)</formula>
    </cfRule>
    <cfRule type="cellIs" dxfId="43" priority="734" operator="equal">
      <formula>0.5*$D$18+0.5*$G$18</formula>
    </cfRule>
    <cfRule type="cellIs" dxfId="42" priority="735" operator="equal">
      <formula>800-$C$15</formula>
    </cfRule>
    <cfRule type="cellIs" dxfId="41" priority="736" operator="equal">
      <formula>500-$F$12</formula>
    </cfRule>
    <cfRule type="cellIs" dxfId="40" priority="737" operator="equal">
      <formula>2*$C$11</formula>
    </cfRule>
    <cfRule type="cellIs" dxfId="39" priority="738" operator="equal">
      <formula>$C$6*100</formula>
    </cfRule>
    <cfRule type="cellIs" dxfId="38" priority="739" operator="equal">
      <formula>$C$3*$E$3</formula>
    </cfRule>
  </conditionalFormatting>
  <conditionalFormatting sqref="I27">
    <cfRule type="cellIs" dxfId="37" priority="742" operator="equal">
      <formula>(($O$23+$O$27)/2)*$M$25</formula>
    </cfRule>
  </conditionalFormatting>
  <conditionalFormatting sqref="I22">
    <cfRule type="cellIs" dxfId="36" priority="20" operator="equal">
      <formula>3*($C$22+$F$22)</formula>
    </cfRule>
  </conditionalFormatting>
  <conditionalFormatting sqref="I20">
    <cfRule type="cellIs" dxfId="35" priority="19" operator="equal">
      <formula>$G$20*$C$20</formula>
    </cfRule>
  </conditionalFormatting>
  <conditionalFormatting sqref="I8">
    <cfRule type="cellIs" dxfId="34" priority="18" operator="equal">
      <formula>$C$5+$E$5</formula>
    </cfRule>
  </conditionalFormatting>
  <conditionalFormatting sqref="I9">
    <cfRule type="cellIs" dxfId="33" priority="17" operator="equal">
      <formula>$P$8*$P$8*$P$8</formula>
    </cfRule>
  </conditionalFormatting>
  <conditionalFormatting sqref="I10">
    <cfRule type="cellIs" dxfId="32" priority="16" operator="equal">
      <formula>6*($P$8*$P$8)</formula>
    </cfRule>
  </conditionalFormatting>
  <conditionalFormatting sqref="I11">
    <cfRule type="cellIs" dxfId="31" priority="15" operator="equal">
      <formula>$C$5+$E$5</formula>
    </cfRule>
  </conditionalFormatting>
  <conditionalFormatting sqref="I12">
    <cfRule type="cellIs" dxfId="30" priority="14" operator="equal">
      <formula>$P$8*$P$8*$P$8</formula>
    </cfRule>
  </conditionalFormatting>
  <conditionalFormatting sqref="I13">
    <cfRule type="cellIs" dxfId="29" priority="13" operator="equal">
      <formula>6*($P$8*$P$8)</formula>
    </cfRule>
  </conditionalFormatting>
  <conditionalFormatting sqref="I14">
    <cfRule type="cellIs" dxfId="28" priority="12" operator="equal">
      <formula>$C$5+$E$5</formula>
    </cfRule>
  </conditionalFormatting>
  <conditionalFormatting sqref="I15">
    <cfRule type="cellIs" dxfId="27" priority="11" operator="equal">
      <formula>$P$8*$P$8*$P$8</formula>
    </cfRule>
  </conditionalFormatting>
  <conditionalFormatting sqref="I16">
    <cfRule type="cellIs" dxfId="26" priority="10" operator="equal">
      <formula>6*($P$8*$P$8)</formula>
    </cfRule>
  </conditionalFormatting>
  <conditionalFormatting sqref="I17">
    <cfRule type="cellIs" dxfId="25" priority="9" operator="equal">
      <formula>$C$5+$E$5</formula>
    </cfRule>
  </conditionalFormatting>
  <conditionalFormatting sqref="I18">
    <cfRule type="cellIs" dxfId="24" priority="8" operator="equal">
      <formula>$P$8*$P$8*$P$8</formula>
    </cfRule>
  </conditionalFormatting>
  <conditionalFormatting sqref="I19">
    <cfRule type="cellIs" dxfId="23" priority="7" operator="equal">
      <formula>6*($P$8*$P$8)</formula>
    </cfRule>
  </conditionalFormatting>
  <conditionalFormatting sqref="I20">
    <cfRule type="cellIs" dxfId="22" priority="6" operator="equal">
      <formula>$C$5+$E$5</formula>
    </cfRule>
  </conditionalFormatting>
  <conditionalFormatting sqref="I21">
    <cfRule type="cellIs" dxfId="21" priority="5" operator="equal">
      <formula>$P$8*$P$8*$P$8</formula>
    </cfRule>
  </conditionalFormatting>
  <conditionalFormatting sqref="I22">
    <cfRule type="cellIs" dxfId="20" priority="4" operator="equal">
      <formula>6*($P$8*$P$8)</formula>
    </cfRule>
  </conditionalFormatting>
  <conditionalFormatting sqref="I23">
    <cfRule type="cellIs" dxfId="19" priority="3" operator="equal">
      <formula>$C$5+$E$5</formula>
    </cfRule>
  </conditionalFormatting>
  <conditionalFormatting sqref="I24">
    <cfRule type="cellIs" dxfId="18" priority="2" operator="equal">
      <formula>$P$8*$P$8*$P$8</formula>
    </cfRule>
  </conditionalFormatting>
  <conditionalFormatting sqref="I25">
    <cfRule type="cellIs" dxfId="17" priority="1" operator="equal">
      <formula>6*($P$8*$P$8)</formula>
    </cfRule>
  </conditionalFormatting>
  <pageMargins left="0.25" right="0.25" top="0.5" bottom="0.25" header="0.3" footer="0.3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workbookViewId="0">
      <selection activeCell="O17" sqref="O17"/>
    </sheetView>
  </sheetViews>
  <sheetFormatPr defaultRowHeight="15" x14ac:dyDescent="0.25"/>
  <cols>
    <col min="1" max="1" width="3" bestFit="1" customWidth="1"/>
    <col min="2" max="2" width="23.140625" style="91" bestFit="1" customWidth="1"/>
    <col min="3" max="3" width="7.5703125" style="36" bestFit="1" customWidth="1"/>
    <col min="4" max="4" width="8" style="36" customWidth="1"/>
    <col min="5" max="5" width="3" style="37" bestFit="1" customWidth="1"/>
    <col min="6" max="6" width="25" bestFit="1" customWidth="1"/>
    <col min="7" max="7" width="7.5703125" style="91" bestFit="1" customWidth="1"/>
    <col min="8" max="8" width="7.85546875" customWidth="1"/>
    <col min="9" max="9" width="3" bestFit="1" customWidth="1"/>
    <col min="10" max="10" width="29.42578125" bestFit="1" customWidth="1"/>
    <col min="11" max="11" width="7.5703125" bestFit="1" customWidth="1"/>
  </cols>
  <sheetData>
    <row r="1" spans="1:11" s="185" customFormat="1" ht="13.5" thickBot="1" x14ac:dyDescent="0.25">
      <c r="A1" s="179"/>
      <c r="B1" s="180" t="s">
        <v>204</v>
      </c>
      <c r="C1" s="44" t="s">
        <v>10</v>
      </c>
      <c r="E1" s="181"/>
      <c r="F1" s="184" t="s">
        <v>205</v>
      </c>
      <c r="G1" s="44" t="s">
        <v>10</v>
      </c>
      <c r="I1" s="182"/>
      <c r="J1" s="183" t="s">
        <v>206</v>
      </c>
      <c r="K1" s="44" t="s">
        <v>10</v>
      </c>
    </row>
    <row r="2" spans="1:11" x14ac:dyDescent="0.25">
      <c r="A2" s="173">
        <v>1</v>
      </c>
      <c r="B2" s="174" t="s">
        <v>186</v>
      </c>
      <c r="C2" s="175"/>
      <c r="D2"/>
      <c r="E2" s="52">
        <v>1</v>
      </c>
      <c r="F2" s="86" t="s">
        <v>54</v>
      </c>
      <c r="G2" s="41"/>
      <c r="I2" s="94">
        <v>1</v>
      </c>
      <c r="J2" s="86" t="s">
        <v>75</v>
      </c>
      <c r="K2" s="40"/>
    </row>
    <row r="3" spans="1:11" x14ac:dyDescent="0.25">
      <c r="A3" s="173">
        <v>2</v>
      </c>
      <c r="B3" s="174" t="s">
        <v>187</v>
      </c>
      <c r="C3" s="175"/>
      <c r="D3"/>
      <c r="E3" s="89">
        <v>2</v>
      </c>
      <c r="F3" s="87" t="s">
        <v>55</v>
      </c>
      <c r="G3" s="42"/>
      <c r="I3" s="92">
        <v>2</v>
      </c>
      <c r="J3" s="87" t="s">
        <v>55</v>
      </c>
      <c r="K3" s="38"/>
    </row>
    <row r="4" spans="1:11" x14ac:dyDescent="0.25">
      <c r="A4" s="173">
        <v>3</v>
      </c>
      <c r="B4" s="174" t="s">
        <v>188</v>
      </c>
      <c r="C4" s="175"/>
      <c r="D4"/>
      <c r="E4" s="89">
        <v>3</v>
      </c>
      <c r="F4" s="87" t="s">
        <v>56</v>
      </c>
      <c r="G4" s="42"/>
      <c r="I4" s="92">
        <v>3</v>
      </c>
      <c r="J4" s="87" t="s">
        <v>80</v>
      </c>
      <c r="K4" s="38"/>
    </row>
    <row r="5" spans="1:11" x14ac:dyDescent="0.25">
      <c r="A5" s="173">
        <v>4</v>
      </c>
      <c r="B5" s="174" t="s">
        <v>189</v>
      </c>
      <c r="C5" s="175"/>
      <c r="D5"/>
      <c r="E5" s="89">
        <v>4</v>
      </c>
      <c r="F5" s="87" t="s">
        <v>139</v>
      </c>
      <c r="G5" s="42"/>
      <c r="I5" s="92">
        <v>4</v>
      </c>
      <c r="J5" s="87" t="s">
        <v>89</v>
      </c>
      <c r="K5" s="38"/>
    </row>
    <row r="6" spans="1:11" x14ac:dyDescent="0.25">
      <c r="A6" s="173">
        <v>5</v>
      </c>
      <c r="B6" s="174" t="s">
        <v>190</v>
      </c>
      <c r="C6" s="175"/>
      <c r="D6"/>
      <c r="E6" s="89">
        <v>5</v>
      </c>
      <c r="F6" s="87" t="s">
        <v>57</v>
      </c>
      <c r="G6" s="42"/>
      <c r="I6" s="92">
        <v>5</v>
      </c>
      <c r="J6" s="87" t="s">
        <v>91</v>
      </c>
      <c r="K6" s="38"/>
    </row>
    <row r="7" spans="1:11" x14ac:dyDescent="0.25">
      <c r="A7" s="173">
        <v>6</v>
      </c>
      <c r="B7" s="174" t="s">
        <v>191</v>
      </c>
      <c r="C7" s="175"/>
      <c r="D7"/>
      <c r="E7" s="89">
        <v>6</v>
      </c>
      <c r="F7" s="87" t="s">
        <v>58</v>
      </c>
      <c r="G7" s="42"/>
      <c r="I7" s="92">
        <v>6</v>
      </c>
      <c r="J7" s="87" t="s">
        <v>81</v>
      </c>
      <c r="K7" s="38"/>
    </row>
    <row r="8" spans="1:11" x14ac:dyDescent="0.25">
      <c r="A8" s="173">
        <v>7</v>
      </c>
      <c r="B8" s="174" t="s">
        <v>192</v>
      </c>
      <c r="C8" s="175"/>
      <c r="D8"/>
      <c r="E8" s="89">
        <v>7</v>
      </c>
      <c r="F8" s="87" t="s">
        <v>76</v>
      </c>
      <c r="G8" s="42"/>
      <c r="I8" s="92">
        <v>7</v>
      </c>
      <c r="J8" s="87" t="s">
        <v>76</v>
      </c>
      <c r="K8" s="38"/>
    </row>
    <row r="9" spans="1:11" x14ac:dyDescent="0.25">
      <c r="A9" s="173">
        <v>8</v>
      </c>
      <c r="B9" s="174" t="s">
        <v>94</v>
      </c>
      <c r="C9" s="175"/>
      <c r="D9"/>
      <c r="E9" s="89">
        <v>8</v>
      </c>
      <c r="F9" s="87" t="s">
        <v>59</v>
      </c>
      <c r="G9" s="42"/>
      <c r="I9" s="92">
        <v>8</v>
      </c>
      <c r="J9" s="87" t="s">
        <v>85</v>
      </c>
      <c r="K9" s="38"/>
    </row>
    <row r="10" spans="1:11" x14ac:dyDescent="0.25">
      <c r="A10" s="173">
        <v>9</v>
      </c>
      <c r="B10" s="174" t="s">
        <v>193</v>
      </c>
      <c r="C10" s="175"/>
      <c r="D10"/>
      <c r="E10" s="89">
        <v>9</v>
      </c>
      <c r="F10" s="87" t="s">
        <v>99</v>
      </c>
      <c r="G10" s="42"/>
      <c r="I10" s="92">
        <v>9</v>
      </c>
      <c r="J10" s="87" t="s">
        <v>84</v>
      </c>
      <c r="K10" s="38"/>
    </row>
    <row r="11" spans="1:11" x14ac:dyDescent="0.25">
      <c r="A11" s="173">
        <v>10</v>
      </c>
      <c r="B11" s="174" t="s">
        <v>194</v>
      </c>
      <c r="C11" s="175"/>
      <c r="D11"/>
      <c r="E11" s="89">
        <v>10</v>
      </c>
      <c r="F11" s="87" t="s">
        <v>60</v>
      </c>
      <c r="G11" s="42"/>
      <c r="I11" s="92">
        <v>10</v>
      </c>
      <c r="J11" s="87" t="s">
        <v>82</v>
      </c>
      <c r="K11" s="38"/>
    </row>
    <row r="12" spans="1:11" x14ac:dyDescent="0.25">
      <c r="A12" s="173">
        <v>11</v>
      </c>
      <c r="B12" s="174" t="s">
        <v>195</v>
      </c>
      <c r="C12" s="175"/>
      <c r="D12"/>
      <c r="E12" s="89">
        <v>11</v>
      </c>
      <c r="F12" s="87" t="s">
        <v>61</v>
      </c>
      <c r="G12" s="42"/>
      <c r="I12" s="92">
        <v>11</v>
      </c>
      <c r="J12" s="87" t="s">
        <v>58</v>
      </c>
      <c r="K12" s="38"/>
    </row>
    <row r="13" spans="1:11" x14ac:dyDescent="0.25">
      <c r="A13" s="173">
        <v>12</v>
      </c>
      <c r="B13" s="174" t="s">
        <v>196</v>
      </c>
      <c r="C13" s="175"/>
      <c r="D13"/>
      <c r="E13" s="89">
        <v>12</v>
      </c>
      <c r="F13" s="87" t="s">
        <v>62</v>
      </c>
      <c r="G13" s="42"/>
      <c r="I13" s="92">
        <v>12</v>
      </c>
      <c r="J13" s="87" t="s">
        <v>99</v>
      </c>
      <c r="K13" s="38"/>
    </row>
    <row r="14" spans="1:11" x14ac:dyDescent="0.25">
      <c r="A14" s="173">
        <v>13</v>
      </c>
      <c r="B14" s="174" t="s">
        <v>55</v>
      </c>
      <c r="C14" s="175"/>
      <c r="D14"/>
      <c r="E14" s="89">
        <v>13</v>
      </c>
      <c r="F14" s="87" t="s">
        <v>63</v>
      </c>
      <c r="G14" s="42"/>
      <c r="I14" s="92">
        <v>13</v>
      </c>
      <c r="J14" s="87" t="s">
        <v>103</v>
      </c>
      <c r="K14" s="38"/>
    </row>
    <row r="15" spans="1:11" x14ac:dyDescent="0.25">
      <c r="A15" s="173">
        <v>14</v>
      </c>
      <c r="B15" s="174" t="s">
        <v>197</v>
      </c>
      <c r="C15" s="175"/>
      <c r="D15"/>
      <c r="E15" s="89">
        <v>14</v>
      </c>
      <c r="F15" s="87" t="s">
        <v>64</v>
      </c>
      <c r="G15" s="42"/>
      <c r="I15" s="92">
        <v>14</v>
      </c>
      <c r="J15" s="87" t="s">
        <v>75</v>
      </c>
      <c r="K15" s="38"/>
    </row>
    <row r="16" spans="1:11" x14ac:dyDescent="0.25">
      <c r="A16" s="173">
        <v>15</v>
      </c>
      <c r="B16" s="174" t="s">
        <v>191</v>
      </c>
      <c r="C16" s="175"/>
      <c r="D16"/>
      <c r="E16" s="89">
        <v>15</v>
      </c>
      <c r="F16" s="87" t="s">
        <v>117</v>
      </c>
      <c r="G16" s="42"/>
      <c r="I16" s="92">
        <v>15</v>
      </c>
      <c r="J16" s="87" t="s">
        <v>141</v>
      </c>
      <c r="K16" s="38"/>
    </row>
    <row r="17" spans="1:11" x14ac:dyDescent="0.25">
      <c r="A17" s="173">
        <v>16</v>
      </c>
      <c r="B17" s="174" t="s">
        <v>190</v>
      </c>
      <c r="C17" s="175"/>
      <c r="D17"/>
      <c r="E17" s="89">
        <v>16</v>
      </c>
      <c r="F17" s="87" t="s">
        <v>140</v>
      </c>
      <c r="G17" s="42"/>
      <c r="I17" s="92">
        <v>16</v>
      </c>
      <c r="J17" s="87" t="s">
        <v>105</v>
      </c>
      <c r="K17" s="38"/>
    </row>
    <row r="18" spans="1:11" x14ac:dyDescent="0.25">
      <c r="A18" s="173">
        <v>17</v>
      </c>
      <c r="B18" s="174" t="s">
        <v>198</v>
      </c>
      <c r="C18" s="175"/>
      <c r="D18"/>
      <c r="E18" s="89">
        <v>17</v>
      </c>
      <c r="F18" s="87" t="s">
        <v>65</v>
      </c>
      <c r="G18" s="42"/>
      <c r="I18" s="92">
        <v>17</v>
      </c>
      <c r="J18" s="87" t="s">
        <v>104</v>
      </c>
      <c r="K18" s="38"/>
    </row>
    <row r="19" spans="1:11" x14ac:dyDescent="0.25">
      <c r="A19" s="173">
        <v>18</v>
      </c>
      <c r="B19" s="174" t="s">
        <v>199</v>
      </c>
      <c r="C19" s="175"/>
      <c r="D19"/>
      <c r="E19" s="89">
        <v>18</v>
      </c>
      <c r="F19" s="87" t="s">
        <v>66</v>
      </c>
      <c r="G19" s="42"/>
      <c r="I19" s="92">
        <v>18</v>
      </c>
      <c r="J19" s="87" t="s">
        <v>94</v>
      </c>
      <c r="K19" s="38"/>
    </row>
    <row r="20" spans="1:11" x14ac:dyDescent="0.25">
      <c r="A20" s="173">
        <v>19</v>
      </c>
      <c r="B20" s="174" t="s">
        <v>63</v>
      </c>
      <c r="C20" s="175"/>
      <c r="D20"/>
      <c r="E20" s="89">
        <v>19</v>
      </c>
      <c r="F20" s="87" t="s">
        <v>67</v>
      </c>
      <c r="G20" s="42"/>
      <c r="I20" s="92">
        <v>19</v>
      </c>
      <c r="J20" s="87" t="s">
        <v>74</v>
      </c>
      <c r="K20" s="38"/>
    </row>
    <row r="21" spans="1:11" x14ac:dyDescent="0.25">
      <c r="A21" s="173">
        <v>20</v>
      </c>
      <c r="B21" s="174" t="s">
        <v>200</v>
      </c>
      <c r="C21" s="175"/>
      <c r="D21"/>
      <c r="E21" s="89">
        <v>20</v>
      </c>
      <c r="F21" s="87" t="s">
        <v>68</v>
      </c>
      <c r="G21" s="42"/>
      <c r="I21" s="92">
        <v>20</v>
      </c>
      <c r="J21" s="87" t="s">
        <v>108</v>
      </c>
      <c r="K21" s="38"/>
    </row>
    <row r="22" spans="1:11" x14ac:dyDescent="0.25">
      <c r="A22" s="173">
        <v>21</v>
      </c>
      <c r="B22" s="174" t="s">
        <v>201</v>
      </c>
      <c r="C22" s="175"/>
      <c r="D22"/>
      <c r="E22" s="89">
        <v>21</v>
      </c>
      <c r="F22" s="87" t="s">
        <v>69</v>
      </c>
      <c r="G22" s="42"/>
      <c r="I22" s="92">
        <v>21</v>
      </c>
      <c r="J22" s="87" t="s">
        <v>69</v>
      </c>
      <c r="K22" s="38"/>
    </row>
    <row r="23" spans="1:11" x14ac:dyDescent="0.25">
      <c r="A23" s="173">
        <v>22</v>
      </c>
      <c r="B23" s="174" t="s">
        <v>202</v>
      </c>
      <c r="C23" s="175"/>
      <c r="D23"/>
      <c r="E23" s="89">
        <v>22</v>
      </c>
      <c r="F23" s="87" t="s">
        <v>70</v>
      </c>
      <c r="G23" s="42"/>
      <c r="I23" s="92">
        <v>22</v>
      </c>
      <c r="J23" s="87" t="s">
        <v>107</v>
      </c>
      <c r="K23" s="38"/>
    </row>
    <row r="24" spans="1:11" x14ac:dyDescent="0.25">
      <c r="A24" s="173">
        <v>23</v>
      </c>
      <c r="B24" s="174" t="s">
        <v>203</v>
      </c>
      <c r="C24" s="175"/>
      <c r="D24"/>
      <c r="E24" s="89">
        <v>23</v>
      </c>
      <c r="F24" s="87" t="s">
        <v>71</v>
      </c>
      <c r="G24" s="42"/>
      <c r="I24" s="92">
        <v>23</v>
      </c>
      <c r="J24" s="87" t="s">
        <v>95</v>
      </c>
      <c r="K24" s="38"/>
    </row>
    <row r="25" spans="1:11" x14ac:dyDescent="0.25">
      <c r="A25" s="173"/>
      <c r="B25" s="174"/>
      <c r="C25" s="175"/>
      <c r="D25"/>
      <c r="E25" s="89">
        <v>24</v>
      </c>
      <c r="F25" s="87" t="s">
        <v>72</v>
      </c>
      <c r="G25" s="42"/>
      <c r="I25" s="92">
        <v>24</v>
      </c>
      <c r="J25" s="87" t="s">
        <v>72</v>
      </c>
      <c r="K25" s="38"/>
    </row>
    <row r="26" spans="1:11" ht="15.75" thickBot="1" x14ac:dyDescent="0.3">
      <c r="A26" s="176"/>
      <c r="B26" s="177"/>
      <c r="C26" s="178"/>
      <c r="D26"/>
      <c r="E26" s="90">
        <v>25</v>
      </c>
      <c r="F26" s="88" t="s">
        <v>73</v>
      </c>
      <c r="G26" s="43"/>
      <c r="I26" s="93">
        <v>25</v>
      </c>
      <c r="J26" s="88" t="s">
        <v>87</v>
      </c>
      <c r="K26" s="39"/>
    </row>
    <row r="32" spans="1:11" x14ac:dyDescent="0.25">
      <c r="B32" s="120"/>
      <c r="C32" s="121"/>
      <c r="D32" s="121"/>
      <c r="E32" s="121"/>
    </row>
    <row r="33" spans="2:5" x14ac:dyDescent="0.25">
      <c r="B33" s="120"/>
      <c r="C33" s="121"/>
      <c r="D33" s="121"/>
      <c r="E33" s="121"/>
    </row>
    <row r="34" spans="2:5" x14ac:dyDescent="0.25">
      <c r="B34" s="120"/>
      <c r="C34" s="121"/>
      <c r="D34" s="121"/>
      <c r="E34" s="121"/>
    </row>
    <row r="35" spans="2:5" x14ac:dyDescent="0.25">
      <c r="B35" s="120"/>
      <c r="C35" s="123"/>
      <c r="D35" s="124"/>
      <c r="E35" s="123"/>
    </row>
    <row r="36" spans="2:5" x14ac:dyDescent="0.25">
      <c r="B36" s="120"/>
      <c r="C36" s="122"/>
      <c r="D36" s="122"/>
      <c r="E36" s="122"/>
    </row>
    <row r="37" spans="2:5" x14ac:dyDescent="0.25">
      <c r="B37" s="120"/>
      <c r="C37" s="122"/>
      <c r="D37" s="122"/>
      <c r="E37" s="122"/>
    </row>
    <row r="38" spans="2:5" x14ac:dyDescent="0.25">
      <c r="B38" s="120"/>
      <c r="C38" s="122"/>
      <c r="D38" s="122"/>
      <c r="E38" s="122"/>
    </row>
    <row r="39" spans="2:5" x14ac:dyDescent="0.25">
      <c r="B39" s="120"/>
      <c r="C39" s="122"/>
      <c r="D39" s="122"/>
      <c r="E39" s="122"/>
    </row>
    <row r="40" spans="2:5" x14ac:dyDescent="0.25">
      <c r="B40" s="120"/>
      <c r="C40" s="122"/>
      <c r="D40" s="122"/>
      <c r="E40" s="122"/>
    </row>
    <row r="41" spans="2:5" x14ac:dyDescent="0.25">
      <c r="B41" s="120"/>
      <c r="C41" s="122"/>
      <c r="D41" s="122"/>
      <c r="E41" s="122"/>
    </row>
    <row r="42" spans="2:5" x14ac:dyDescent="0.25">
      <c r="B42" s="120"/>
      <c r="C42" s="122"/>
      <c r="D42" s="122"/>
      <c r="E42" s="122"/>
    </row>
    <row r="43" spans="2:5" x14ac:dyDescent="0.25">
      <c r="B43" s="120"/>
      <c r="C43" s="122"/>
      <c r="D43" s="122"/>
      <c r="E43" s="122"/>
    </row>
    <row r="44" spans="2:5" x14ac:dyDescent="0.25">
      <c r="B44" s="120"/>
      <c r="C44" s="122"/>
      <c r="D44" s="122"/>
      <c r="E44" s="122"/>
    </row>
    <row r="45" spans="2:5" x14ac:dyDescent="0.25">
      <c r="B45" s="120"/>
      <c r="C45" s="122"/>
      <c r="D45" s="122"/>
      <c r="E45" s="122"/>
    </row>
    <row r="46" spans="2:5" x14ac:dyDescent="0.25">
      <c r="B46" s="120"/>
      <c r="C46" s="122"/>
      <c r="D46" s="122"/>
      <c r="E46" s="122"/>
    </row>
    <row r="47" spans="2:5" x14ac:dyDescent="0.25">
      <c r="B47" s="120"/>
      <c r="C47" s="122"/>
      <c r="D47" s="122"/>
      <c r="E47" s="122"/>
    </row>
    <row r="48" spans="2:5" x14ac:dyDescent="0.25">
      <c r="B48" s="120"/>
      <c r="C48" s="122"/>
      <c r="D48" s="122"/>
      <c r="E48" s="122"/>
    </row>
    <row r="49" spans="2:5" x14ac:dyDescent="0.25">
      <c r="B49" s="120"/>
      <c r="C49" s="122"/>
      <c r="D49" s="122"/>
      <c r="E49" s="122"/>
    </row>
    <row r="50" spans="2:5" x14ac:dyDescent="0.25">
      <c r="B50" s="120"/>
      <c r="C50" s="122"/>
      <c r="D50" s="122"/>
      <c r="E50" s="122"/>
    </row>
    <row r="51" spans="2:5" x14ac:dyDescent="0.25">
      <c r="B51" s="120"/>
      <c r="C51" s="122"/>
      <c r="D51" s="122"/>
      <c r="E51" s="122"/>
    </row>
    <row r="52" spans="2:5" x14ac:dyDescent="0.25">
      <c r="B52" s="120"/>
      <c r="C52" s="122"/>
      <c r="D52" s="122"/>
      <c r="E52" s="122"/>
    </row>
    <row r="53" spans="2:5" x14ac:dyDescent="0.25">
      <c r="B53" s="120"/>
      <c r="C53" s="122"/>
      <c r="D53" s="122"/>
      <c r="E53" s="122"/>
    </row>
    <row r="54" spans="2:5" x14ac:dyDescent="0.25">
      <c r="B54" s="120"/>
      <c r="C54" s="122"/>
      <c r="D54" s="122"/>
      <c r="E54" s="122"/>
    </row>
    <row r="55" spans="2:5" x14ac:dyDescent="0.25">
      <c r="B55" s="120"/>
      <c r="C55" s="122"/>
      <c r="D55" s="122"/>
      <c r="E55" s="122"/>
    </row>
    <row r="56" spans="2:5" x14ac:dyDescent="0.25">
      <c r="B56" s="120"/>
      <c r="C56" s="122"/>
      <c r="D56" s="122"/>
      <c r="E56" s="122"/>
    </row>
    <row r="57" spans="2:5" x14ac:dyDescent="0.25">
      <c r="B57" s="120"/>
      <c r="C57" s="122"/>
      <c r="D57" s="122"/>
      <c r="E57" s="122"/>
    </row>
    <row r="58" spans="2:5" x14ac:dyDescent="0.25">
      <c r="B58" s="120"/>
      <c r="C58" s="122"/>
      <c r="D58" s="122"/>
      <c r="E58" s="122"/>
    </row>
    <row r="59" spans="2:5" x14ac:dyDescent="0.25">
      <c r="B59" s="120"/>
      <c r="C59" s="122"/>
      <c r="D59" s="122"/>
      <c r="E59" s="122"/>
    </row>
    <row r="60" spans="2:5" x14ac:dyDescent="0.25">
      <c r="B60" s="120"/>
      <c r="C60" s="122"/>
      <c r="D60" s="122"/>
      <c r="E60" s="122"/>
    </row>
  </sheetData>
  <sheetProtection password="876B" sheet="1" objects="1" scenarios="1" selectLockedCells="1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zoomScale="70" zoomScaleNormal="70" workbookViewId="0">
      <selection activeCell="J3" sqref="J3"/>
    </sheetView>
  </sheetViews>
  <sheetFormatPr defaultColWidth="9.140625" defaultRowHeight="28.5" customHeight="1" x14ac:dyDescent="0.5"/>
  <cols>
    <col min="1" max="1" width="5.42578125" style="194" customWidth="1"/>
    <col min="2" max="2" width="20.42578125" style="195" customWidth="1"/>
    <col min="3" max="3" width="12.28515625" style="195" customWidth="1"/>
    <col min="4" max="4" width="11.42578125" style="195" customWidth="1"/>
    <col min="5" max="5" width="13.7109375" style="195" customWidth="1"/>
    <col min="6" max="6" width="7.5703125" style="195" customWidth="1"/>
    <col min="7" max="7" width="6.140625" style="195" customWidth="1"/>
    <col min="8" max="8" width="8.7109375" style="195" customWidth="1"/>
    <col min="9" max="9" width="6.42578125" style="195" customWidth="1"/>
    <col min="10" max="10" width="8.28515625" style="222" customWidth="1"/>
    <col min="11" max="11" width="9.140625" style="216"/>
    <col min="12" max="15" width="9.140625" style="200"/>
    <col min="16" max="16" width="14.140625" style="200" customWidth="1"/>
    <col min="17" max="17" width="9.140625" style="200"/>
    <col min="18" max="18" width="10.7109375" style="200" customWidth="1"/>
    <col min="19" max="16384" width="9.140625" style="200"/>
  </cols>
  <sheetData>
    <row r="1" spans="1:16" ht="28.5" customHeight="1" x14ac:dyDescent="0.5">
      <c r="C1" s="196"/>
      <c r="D1" s="196"/>
      <c r="E1" s="196"/>
      <c r="F1" s="197"/>
      <c r="G1" s="197"/>
      <c r="H1" s="197"/>
      <c r="I1" s="197"/>
      <c r="J1" s="198"/>
      <c r="K1" s="199"/>
      <c r="L1" s="197"/>
    </row>
    <row r="2" spans="1:16" ht="28.5" customHeight="1" thickBot="1" x14ac:dyDescent="0.55000000000000004">
      <c r="C2" s="196"/>
      <c r="D2" s="196"/>
      <c r="E2" s="196"/>
      <c r="F2" s="197"/>
      <c r="G2" s="197"/>
      <c r="H2" s="197"/>
      <c r="I2" s="197"/>
      <c r="J2" s="198"/>
      <c r="K2" s="199"/>
      <c r="L2" s="197"/>
    </row>
    <row r="3" spans="1:16" s="206" customFormat="1" ht="28.5" customHeight="1" thickBot="1" x14ac:dyDescent="0.55000000000000004">
      <c r="A3" s="201">
        <v>1</v>
      </c>
      <c r="B3" s="202" t="s">
        <v>37</v>
      </c>
      <c r="C3" s="203">
        <f t="shared" ref="C3:C9" ca="1" si="0">RANDBETWEEN(2,12)</f>
        <v>10</v>
      </c>
      <c r="D3" s="202" t="s">
        <v>154</v>
      </c>
      <c r="E3" s="202"/>
      <c r="F3" s="202">
        <f t="shared" ref="F3:F12" ca="1" si="1" xml:space="preserve"> RANDBETWEEN(3,11)</f>
        <v>4</v>
      </c>
      <c r="G3" s="202" t="s">
        <v>1</v>
      </c>
      <c r="H3" s="202"/>
      <c r="I3" s="202"/>
      <c r="J3" s="204" t="s">
        <v>1</v>
      </c>
      <c r="K3" s="205" t="s">
        <v>10</v>
      </c>
    </row>
    <row r="4" spans="1:16" s="206" customFormat="1" ht="28.5" customHeight="1" thickBot="1" x14ac:dyDescent="0.55000000000000004">
      <c r="A4" s="201">
        <v>2</v>
      </c>
      <c r="B4" s="202" t="s">
        <v>37</v>
      </c>
      <c r="C4" s="203">
        <f t="shared" ca="1" si="0"/>
        <v>12</v>
      </c>
      <c r="D4" s="223" t="s">
        <v>216</v>
      </c>
      <c r="E4" s="202"/>
      <c r="F4" s="202">
        <f t="shared" ca="1" si="1"/>
        <v>10</v>
      </c>
      <c r="G4" s="202" t="s">
        <v>1</v>
      </c>
      <c r="H4" s="202"/>
      <c r="I4" s="202"/>
      <c r="J4" s="204" t="s">
        <v>1</v>
      </c>
      <c r="K4" s="207"/>
      <c r="L4" s="208"/>
      <c r="P4" s="209"/>
    </row>
    <row r="5" spans="1:16" s="206" customFormat="1" ht="28.5" customHeight="1" thickBot="1" x14ac:dyDescent="0.55000000000000004">
      <c r="A5" s="201">
        <v>3</v>
      </c>
      <c r="B5" s="202" t="s">
        <v>37</v>
      </c>
      <c r="C5" s="203">
        <f t="shared" ca="1" si="0"/>
        <v>8</v>
      </c>
      <c r="D5" s="223" t="s">
        <v>0</v>
      </c>
      <c r="E5" s="202"/>
      <c r="F5" s="202">
        <f t="shared" ca="1" si="1"/>
        <v>8</v>
      </c>
      <c r="G5" s="202" t="s">
        <v>1</v>
      </c>
      <c r="H5" s="202"/>
      <c r="I5" s="202"/>
      <c r="J5" s="204" t="s">
        <v>1</v>
      </c>
      <c r="K5" s="207"/>
      <c r="L5" s="210"/>
    </row>
    <row r="6" spans="1:16" s="206" customFormat="1" ht="28.5" customHeight="1" thickBot="1" x14ac:dyDescent="0.55000000000000004">
      <c r="A6" s="201">
        <v>4</v>
      </c>
      <c r="B6" s="202" t="s">
        <v>37</v>
      </c>
      <c r="C6" s="203">
        <f t="shared" ca="1" si="0"/>
        <v>8</v>
      </c>
      <c r="D6" s="202" t="s">
        <v>154</v>
      </c>
      <c r="E6" s="202"/>
      <c r="F6" s="202">
        <f t="shared" ca="1" si="1"/>
        <v>5</v>
      </c>
      <c r="G6" s="202" t="s">
        <v>1</v>
      </c>
      <c r="H6" s="202"/>
      <c r="I6" s="202"/>
      <c r="J6" s="204" t="s">
        <v>1</v>
      </c>
      <c r="K6" s="211"/>
      <c r="O6" s="212"/>
      <c r="P6" s="213"/>
    </row>
    <row r="7" spans="1:16" ht="28.5" customHeight="1" thickBot="1" x14ac:dyDescent="0.55000000000000004">
      <c r="A7" s="201">
        <v>5</v>
      </c>
      <c r="B7" s="202" t="s">
        <v>37</v>
      </c>
      <c r="C7" s="203">
        <f t="shared" ca="1" si="0"/>
        <v>11</v>
      </c>
      <c r="D7" s="202" t="s">
        <v>217</v>
      </c>
      <c r="E7" s="202"/>
      <c r="F7" s="202">
        <f t="shared" ca="1" si="1"/>
        <v>11</v>
      </c>
      <c r="G7" s="202" t="s">
        <v>1</v>
      </c>
      <c r="H7" s="202"/>
      <c r="I7" s="202"/>
      <c r="J7" s="204" t="s">
        <v>1</v>
      </c>
      <c r="K7" s="214"/>
      <c r="L7" s="215"/>
      <c r="M7" s="216"/>
      <c r="N7" s="217"/>
    </row>
    <row r="8" spans="1:16" s="206" customFormat="1" ht="28.5" customHeight="1" thickBot="1" x14ac:dyDescent="0.55000000000000004">
      <c r="A8" s="201">
        <v>6</v>
      </c>
      <c r="B8" s="202" t="s">
        <v>37</v>
      </c>
      <c r="C8" s="203">
        <f t="shared" ca="1" si="0"/>
        <v>8</v>
      </c>
      <c r="D8" s="202" t="s">
        <v>154</v>
      </c>
      <c r="E8" s="202"/>
      <c r="F8" s="202">
        <f t="shared" ca="1" si="1"/>
        <v>8</v>
      </c>
      <c r="G8" s="202" t="s">
        <v>1</v>
      </c>
      <c r="H8" s="202"/>
      <c r="I8" s="202"/>
      <c r="J8" s="204" t="s">
        <v>1</v>
      </c>
      <c r="K8" s="211"/>
    </row>
    <row r="9" spans="1:16" s="206" customFormat="1" ht="28.5" customHeight="1" thickBot="1" x14ac:dyDescent="0.55000000000000004">
      <c r="A9" s="201">
        <v>7</v>
      </c>
      <c r="B9" s="202" t="s">
        <v>37</v>
      </c>
      <c r="C9" s="203">
        <f t="shared" ca="1" si="0"/>
        <v>7</v>
      </c>
      <c r="D9" s="223" t="s">
        <v>216</v>
      </c>
      <c r="E9" s="202"/>
      <c r="F9" s="202">
        <f t="shared" ca="1" si="1"/>
        <v>5</v>
      </c>
      <c r="G9" s="202" t="s">
        <v>1</v>
      </c>
      <c r="H9" s="202"/>
      <c r="I9" s="202"/>
      <c r="J9" s="204" t="s">
        <v>1</v>
      </c>
      <c r="K9" s="211"/>
      <c r="L9" s="200"/>
      <c r="P9" s="212"/>
    </row>
    <row r="10" spans="1:16" s="206" customFormat="1" ht="28.5" customHeight="1" thickBot="1" x14ac:dyDescent="0.55000000000000004">
      <c r="A10" s="201">
        <v>8</v>
      </c>
      <c r="B10" s="202" t="s">
        <v>37</v>
      </c>
      <c r="C10" s="203">
        <f ca="1">RANDBETWEEN(2,9)</f>
        <v>7</v>
      </c>
      <c r="D10" s="223" t="s">
        <v>0</v>
      </c>
      <c r="E10" s="202"/>
      <c r="F10" s="202">
        <f t="shared" ca="1" si="1"/>
        <v>7</v>
      </c>
      <c r="G10" s="202" t="s">
        <v>1</v>
      </c>
      <c r="H10" s="202"/>
      <c r="I10" s="202"/>
      <c r="J10" s="204" t="s">
        <v>1</v>
      </c>
      <c r="K10" s="211"/>
      <c r="L10" s="200"/>
    </row>
    <row r="11" spans="1:16" ht="28.5" customHeight="1" thickBot="1" x14ac:dyDescent="0.55000000000000004">
      <c r="A11" s="201">
        <v>9</v>
      </c>
      <c r="B11" s="202" t="s">
        <v>37</v>
      </c>
      <c r="C11" s="203">
        <f ca="1">RANDBETWEEN(2,9)</f>
        <v>7</v>
      </c>
      <c r="D11" s="202" t="s">
        <v>154</v>
      </c>
      <c r="E11" s="202"/>
      <c r="F11" s="202">
        <f t="shared" ca="1" si="1"/>
        <v>9</v>
      </c>
      <c r="G11" s="202" t="s">
        <v>1</v>
      </c>
      <c r="H11" s="202"/>
      <c r="I11" s="202"/>
      <c r="J11" s="204" t="s">
        <v>1</v>
      </c>
      <c r="K11" s="211"/>
    </row>
    <row r="12" spans="1:16" ht="28.5" customHeight="1" thickBot="1" x14ac:dyDescent="0.55000000000000004">
      <c r="A12" s="201">
        <v>10</v>
      </c>
      <c r="B12" s="202" t="s">
        <v>37</v>
      </c>
      <c r="C12" s="203">
        <f ca="1">RANDBETWEEN(2,5)</f>
        <v>4</v>
      </c>
      <c r="D12" s="202" t="s">
        <v>217</v>
      </c>
      <c r="E12" s="202"/>
      <c r="F12" s="202">
        <f t="shared" ca="1" si="1"/>
        <v>7</v>
      </c>
      <c r="G12" s="202" t="s">
        <v>1</v>
      </c>
      <c r="H12" s="202"/>
      <c r="I12" s="202"/>
      <c r="J12" s="204" t="s">
        <v>1</v>
      </c>
      <c r="K12" s="211"/>
      <c r="O12" s="218"/>
    </row>
    <row r="13" spans="1:16" ht="28.5" customHeight="1" thickBot="1" x14ac:dyDescent="0.55000000000000004">
      <c r="B13" s="219" t="s">
        <v>215</v>
      </c>
      <c r="C13" s="220"/>
      <c r="D13" s="220"/>
      <c r="E13" s="220"/>
      <c r="F13" s="220"/>
      <c r="G13" s="220"/>
      <c r="H13" s="220"/>
      <c r="I13" s="220"/>
      <c r="J13" s="221"/>
    </row>
    <row r="14" spans="1:16" ht="28.5" customHeight="1" thickBot="1" x14ac:dyDescent="0.55000000000000004">
      <c r="A14" s="201">
        <v>1</v>
      </c>
      <c r="B14" s="202" t="s">
        <v>37</v>
      </c>
      <c r="C14" s="203">
        <f ca="1">RANDBETWEEN(12,15)</f>
        <v>12</v>
      </c>
      <c r="D14" s="223" t="s">
        <v>216</v>
      </c>
      <c r="E14" s="202"/>
      <c r="F14" s="202">
        <f ca="1" xml:space="preserve"> RANDBETWEEN(3,11)</f>
        <v>9</v>
      </c>
      <c r="G14" s="202" t="s">
        <v>1</v>
      </c>
      <c r="H14" s="202"/>
      <c r="I14" s="202"/>
      <c r="J14" s="204" t="s">
        <v>1</v>
      </c>
    </row>
    <row r="15" spans="1:16" ht="28.5" customHeight="1" thickBot="1" x14ac:dyDescent="0.55000000000000004">
      <c r="A15" s="201">
        <v>2</v>
      </c>
      <c r="B15" s="202" t="s">
        <v>37</v>
      </c>
      <c r="C15" s="203">
        <f ca="1">RANDBETWEEN(12,25)</f>
        <v>17</v>
      </c>
      <c r="D15" s="223" t="s">
        <v>0</v>
      </c>
      <c r="E15" s="202"/>
      <c r="F15" s="202">
        <f ca="1" xml:space="preserve"> RANDBETWEEN(3,11)</f>
        <v>7</v>
      </c>
      <c r="G15" s="202" t="s">
        <v>1</v>
      </c>
      <c r="H15" s="202"/>
      <c r="I15" s="202"/>
      <c r="J15" s="204" t="s">
        <v>1</v>
      </c>
    </row>
    <row r="16" spans="1:16" ht="28.5" customHeight="1" thickBot="1" x14ac:dyDescent="0.55000000000000004">
      <c r="A16" s="201">
        <v>3</v>
      </c>
      <c r="B16" s="202" t="s">
        <v>37</v>
      </c>
      <c r="C16" s="203">
        <f ca="1">RANDBETWEEN(12,25)</f>
        <v>22</v>
      </c>
      <c r="D16" s="202" t="s">
        <v>154</v>
      </c>
      <c r="E16" s="202"/>
      <c r="F16" s="202">
        <f ca="1" xml:space="preserve"> RANDBETWEEN(3,11)</f>
        <v>11</v>
      </c>
      <c r="G16" s="202" t="s">
        <v>1</v>
      </c>
      <c r="H16" s="202"/>
      <c r="I16" s="202"/>
      <c r="J16" s="204" t="s">
        <v>1</v>
      </c>
    </row>
    <row r="17" spans="1:12" ht="28.5" customHeight="1" thickBot="1" x14ac:dyDescent="0.55000000000000004">
      <c r="A17" s="201">
        <v>4</v>
      </c>
      <c r="B17" s="202" t="s">
        <v>37</v>
      </c>
      <c r="C17" s="203">
        <f ca="1">RANDBETWEEN(12,15)</f>
        <v>15</v>
      </c>
      <c r="D17" s="202" t="s">
        <v>217</v>
      </c>
      <c r="E17" s="202"/>
      <c r="F17" s="202">
        <f ca="1" xml:space="preserve"> RANDBETWEEN(3,11)</f>
        <v>11</v>
      </c>
      <c r="G17" s="202" t="s">
        <v>1</v>
      </c>
      <c r="H17" s="202"/>
      <c r="I17" s="202"/>
      <c r="J17" s="204" t="s">
        <v>1</v>
      </c>
      <c r="L17" s="200">
        <v>1</v>
      </c>
    </row>
    <row r="18" spans="1:12" ht="28.5" customHeight="1" thickBot="1" x14ac:dyDescent="0.55000000000000004">
      <c r="A18" s="201">
        <v>5</v>
      </c>
      <c r="B18" s="202" t="s">
        <v>37</v>
      </c>
      <c r="C18" s="203">
        <f ca="1">RANDBETWEEN(12,25)</f>
        <v>12</v>
      </c>
      <c r="D18" s="202" t="s">
        <v>154</v>
      </c>
      <c r="E18" s="202"/>
      <c r="F18" s="202">
        <f ca="1" xml:space="preserve"> RANDBETWEEN(3,11)</f>
        <v>4</v>
      </c>
      <c r="G18" s="202" t="s">
        <v>1</v>
      </c>
      <c r="H18" s="202"/>
      <c r="I18" s="202"/>
      <c r="J18" s="204" t="s">
        <v>1</v>
      </c>
    </row>
  </sheetData>
  <sheetProtection password="876B" sheet="1" objects="1" scenarios="1" selectLockedCells="1"/>
  <conditionalFormatting sqref="K3">
    <cfRule type="cellIs" dxfId="16" priority="17" operator="equal">
      <formula>$C$3*$E$3</formula>
    </cfRule>
  </conditionalFormatting>
  <conditionalFormatting sqref="L4">
    <cfRule type="cellIs" dxfId="15" priority="16" operator="equal">
      <formula>6</formula>
    </cfRule>
  </conditionalFormatting>
  <conditionalFormatting sqref="J3">
    <cfRule type="cellIs" dxfId="14" priority="15" operator="equal">
      <formula>$C$3*$F$3</formula>
    </cfRule>
  </conditionalFormatting>
  <conditionalFormatting sqref="J4">
    <cfRule type="cellIs" dxfId="13" priority="14" operator="equal">
      <formula>$C$4*$F$4</formula>
    </cfRule>
  </conditionalFormatting>
  <conditionalFormatting sqref="J5">
    <cfRule type="cellIs" dxfId="12" priority="13" operator="equal">
      <formula>$C$5*$F$5</formula>
    </cfRule>
  </conditionalFormatting>
  <conditionalFormatting sqref="J6">
    <cfRule type="cellIs" dxfId="11" priority="12" operator="equal">
      <formula>$C$6*$F$6</formula>
    </cfRule>
  </conditionalFormatting>
  <conditionalFormatting sqref="J7">
    <cfRule type="cellIs" dxfId="10" priority="11" operator="equal">
      <formula>$C$7*$F$7</formula>
    </cfRule>
  </conditionalFormatting>
  <conditionalFormatting sqref="J8">
    <cfRule type="cellIs" dxfId="9" priority="10" operator="equal">
      <formula>$C$8*$F$8</formula>
    </cfRule>
  </conditionalFormatting>
  <conditionalFormatting sqref="J9">
    <cfRule type="cellIs" dxfId="8" priority="9" operator="equal">
      <formula>$C$9*$F$9</formula>
    </cfRule>
  </conditionalFormatting>
  <conditionalFormatting sqref="J10">
    <cfRule type="cellIs" dxfId="7" priority="8" operator="equal">
      <formula>$C$10*$F$10</formula>
    </cfRule>
  </conditionalFormatting>
  <conditionalFormatting sqref="J11">
    <cfRule type="cellIs" dxfId="6" priority="7" operator="equal">
      <formula>$C$11*$F$11</formula>
    </cfRule>
  </conditionalFormatting>
  <conditionalFormatting sqref="J12">
    <cfRule type="cellIs" dxfId="5" priority="6" operator="equal">
      <formula>$C$12*$F$12</formula>
    </cfRule>
  </conditionalFormatting>
  <conditionalFormatting sqref="J14">
    <cfRule type="cellIs" dxfId="4" priority="5" operator="equal">
      <formula>$C$14*$F$14</formula>
    </cfRule>
  </conditionalFormatting>
  <conditionalFormatting sqref="J15">
    <cfRule type="cellIs" dxfId="3" priority="4" operator="equal">
      <formula>$C$15*$F$15</formula>
    </cfRule>
  </conditionalFormatting>
  <conditionalFormatting sqref="J16">
    <cfRule type="cellIs" dxfId="2" priority="3" operator="equal">
      <formula>$C$16*$F$16</formula>
    </cfRule>
  </conditionalFormatting>
  <conditionalFormatting sqref="J17">
    <cfRule type="cellIs" dxfId="1" priority="2" operator="equal">
      <formula>$C$17*$F$17</formula>
    </cfRule>
  </conditionalFormatting>
  <conditionalFormatting sqref="J18">
    <cfRule type="cellIs" dxfId="0" priority="1" operator="equal">
      <formula>$C$18*$F$18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Instructions</vt:lpstr>
      <vt:lpstr>Y6 Ready!</vt:lpstr>
      <vt:lpstr> Y6 Steady!</vt:lpstr>
      <vt:lpstr>Y6 Go!</vt:lpstr>
      <vt:lpstr>Target Lists Printout</vt:lpstr>
      <vt:lpstr>Times Tables Booster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</dc:creator>
  <cp:lastModifiedBy>user</cp:lastModifiedBy>
  <cp:lastPrinted>2014-04-06T17:59:00Z</cp:lastPrinted>
  <dcterms:created xsi:type="dcterms:W3CDTF">2014-02-27T21:41:45Z</dcterms:created>
  <dcterms:modified xsi:type="dcterms:W3CDTF">2017-03-06T12:10:21Z</dcterms:modified>
</cp:coreProperties>
</file>